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7-21\Texto\"/>
    </mc:Choice>
  </mc:AlternateContent>
  <bookViews>
    <workbookView xWindow="0" yWindow="0" windowWidth="10620" windowHeight="9690"/>
  </bookViews>
  <sheets>
    <sheet name="3" sheetId="21" r:id="rId1"/>
  </sheets>
  <definedNames>
    <definedName name="_xlnm.Print_Area" localSheetId="0">'3'!$A$1:$F$159</definedName>
    <definedName name="_xlnm.Print_Titles" localSheetId="0">'3'!$1:$6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21" l="1"/>
  <c r="E147" i="21"/>
  <c r="D147" i="21"/>
  <c r="C147" i="21"/>
  <c r="B147" i="21"/>
  <c r="F140" i="21"/>
  <c r="E140" i="21"/>
  <c r="D140" i="21"/>
  <c r="C140" i="21"/>
  <c r="B140" i="21"/>
  <c r="F133" i="21"/>
  <c r="E133" i="21"/>
  <c r="D133" i="21"/>
  <c r="C133" i="21"/>
  <c r="B133" i="21"/>
  <c r="F126" i="21"/>
  <c r="E126" i="21"/>
  <c r="E119" i="21" s="1"/>
  <c r="D126" i="21"/>
  <c r="D119" i="21" s="1"/>
  <c r="C126" i="21"/>
  <c r="C119" i="21" s="1"/>
  <c r="B126" i="21"/>
  <c r="F125" i="21"/>
  <c r="E125" i="21"/>
  <c r="D125" i="21"/>
  <c r="C125" i="21"/>
  <c r="B125" i="21"/>
  <c r="F124" i="21"/>
  <c r="E124" i="21"/>
  <c r="D124" i="21"/>
  <c r="C124" i="21"/>
  <c r="B124" i="21"/>
  <c r="F123" i="21"/>
  <c r="E123" i="21"/>
  <c r="D123" i="21"/>
  <c r="C123" i="21"/>
  <c r="B123" i="21"/>
  <c r="F122" i="21"/>
  <c r="E122" i="21"/>
  <c r="D122" i="21"/>
  <c r="C122" i="21"/>
  <c r="B122" i="21"/>
  <c r="F121" i="21"/>
  <c r="E121" i="21"/>
  <c r="D121" i="21"/>
  <c r="C121" i="21"/>
  <c r="B121" i="21"/>
  <c r="F120" i="21"/>
  <c r="E120" i="21"/>
  <c r="D120" i="21"/>
  <c r="C120" i="21"/>
  <c r="B120" i="21"/>
  <c r="F119" i="21"/>
  <c r="B119" i="21"/>
  <c r="F118" i="21"/>
  <c r="E118" i="21"/>
  <c r="D118" i="21"/>
  <c r="D104" i="21" s="1"/>
  <c r="C118" i="21"/>
  <c r="B118" i="21"/>
  <c r="B104" i="21" s="1"/>
  <c r="F117" i="21"/>
  <c r="E117" i="21"/>
  <c r="E103" i="21" s="1"/>
  <c r="D117" i="21"/>
  <c r="C117" i="21"/>
  <c r="B117" i="21"/>
  <c r="B103" i="21" s="1"/>
  <c r="F116" i="21"/>
  <c r="F102" i="21" s="1"/>
  <c r="F98" i="21" s="1"/>
  <c r="E116" i="21"/>
  <c r="E102" i="21" s="1"/>
  <c r="D116" i="21"/>
  <c r="C116" i="21"/>
  <c r="B116" i="21"/>
  <c r="F115" i="21"/>
  <c r="E115" i="21"/>
  <c r="D115" i="21"/>
  <c r="C115" i="21"/>
  <c r="B115" i="21"/>
  <c r="B101" i="21" s="1"/>
  <c r="F114" i="21"/>
  <c r="E114" i="21"/>
  <c r="E100" i="21" s="1"/>
  <c r="D114" i="21"/>
  <c r="D100" i="21" s="1"/>
  <c r="C114" i="21"/>
  <c r="C100" i="21" s="1"/>
  <c r="C98" i="21" s="1"/>
  <c r="B114" i="21"/>
  <c r="F113" i="21"/>
  <c r="E113" i="21"/>
  <c r="D113" i="21"/>
  <c r="D112" i="21" s="1"/>
  <c r="C113" i="21"/>
  <c r="B113" i="21"/>
  <c r="F105" i="21"/>
  <c r="E105" i="21"/>
  <c r="D105" i="21"/>
  <c r="C105" i="21"/>
  <c r="B105" i="21"/>
  <c r="F104" i="21"/>
  <c r="E104" i="21"/>
  <c r="C104" i="21"/>
  <c r="F103" i="21"/>
  <c r="D103" i="21"/>
  <c r="C103" i="21"/>
  <c r="D102" i="21"/>
  <c r="C102" i="21"/>
  <c r="B102" i="21"/>
  <c r="F101" i="21"/>
  <c r="E101" i="21"/>
  <c r="D101" i="21"/>
  <c r="C101" i="21"/>
  <c r="F100" i="21"/>
  <c r="B100" i="21"/>
  <c r="F99" i="21"/>
  <c r="E99" i="21"/>
  <c r="D99" i="21"/>
  <c r="C99" i="21"/>
  <c r="B99" i="21"/>
  <c r="F91" i="21"/>
  <c r="E91" i="21"/>
  <c r="D91" i="21"/>
  <c r="C91" i="21"/>
  <c r="B91" i="21"/>
  <c r="F90" i="21"/>
  <c r="E90" i="21"/>
  <c r="D90" i="21"/>
  <c r="C90" i="21"/>
  <c r="B90" i="21"/>
  <c r="F89" i="21"/>
  <c r="E89" i="21"/>
  <c r="D89" i="21"/>
  <c r="C89" i="21"/>
  <c r="B89" i="21"/>
  <c r="F88" i="21"/>
  <c r="E88" i="21"/>
  <c r="D88" i="21"/>
  <c r="C88" i="21"/>
  <c r="C84" i="21" s="1"/>
  <c r="B88" i="21"/>
  <c r="B84" i="21" s="1"/>
  <c r="F87" i="21"/>
  <c r="E87" i="21"/>
  <c r="D87" i="21"/>
  <c r="C87" i="21"/>
  <c r="B87" i="21"/>
  <c r="F86" i="21"/>
  <c r="E86" i="21"/>
  <c r="D86" i="21"/>
  <c r="C86" i="21"/>
  <c r="B86" i="21"/>
  <c r="F85" i="21"/>
  <c r="F84" i="21" s="1"/>
  <c r="E85" i="21"/>
  <c r="E84" i="21" s="1"/>
  <c r="D85" i="21"/>
  <c r="D84" i="21" s="1"/>
  <c r="C85" i="21"/>
  <c r="B85" i="21"/>
  <c r="F83" i="21"/>
  <c r="E83" i="21"/>
  <c r="D83" i="21"/>
  <c r="C83" i="21"/>
  <c r="B83" i="21"/>
  <c r="F82" i="21"/>
  <c r="E82" i="21"/>
  <c r="D82" i="21"/>
  <c r="C82" i="21"/>
  <c r="B82" i="21"/>
  <c r="F81" i="21"/>
  <c r="E81" i="21"/>
  <c r="D81" i="21"/>
  <c r="C81" i="21"/>
  <c r="B81" i="21"/>
  <c r="B77" i="21" s="1"/>
  <c r="F80" i="21"/>
  <c r="E80" i="21"/>
  <c r="D80" i="21"/>
  <c r="C80" i="21"/>
  <c r="B80" i="21"/>
  <c r="F79" i="21"/>
  <c r="E79" i="21"/>
  <c r="D79" i="21"/>
  <c r="C79" i="21"/>
  <c r="B79" i="21"/>
  <c r="F78" i="21"/>
  <c r="F77" i="21" s="1"/>
  <c r="E78" i="21"/>
  <c r="E77" i="21" s="1"/>
  <c r="D78" i="21"/>
  <c r="D77" i="21" s="1"/>
  <c r="C78" i="21"/>
  <c r="C77" i="21" s="1"/>
  <c r="B78" i="21"/>
  <c r="F76" i="21"/>
  <c r="E76" i="21"/>
  <c r="D76" i="21"/>
  <c r="C76" i="21"/>
  <c r="B76" i="21"/>
  <c r="F75" i="21"/>
  <c r="E75" i="21"/>
  <c r="D75" i="21"/>
  <c r="C75" i="21"/>
  <c r="B75" i="21"/>
  <c r="F74" i="21"/>
  <c r="E74" i="21"/>
  <c r="D74" i="21"/>
  <c r="C74" i="21"/>
  <c r="B74" i="21"/>
  <c r="F73" i="21"/>
  <c r="F70" i="21" s="1"/>
  <c r="E73" i="21"/>
  <c r="D73" i="21"/>
  <c r="C73" i="21"/>
  <c r="B73" i="21"/>
  <c r="F72" i="21"/>
  <c r="E72" i="21"/>
  <c r="E70" i="21" s="1"/>
  <c r="D72" i="21"/>
  <c r="C72" i="21"/>
  <c r="B72" i="21"/>
  <c r="F71" i="21"/>
  <c r="E71" i="21"/>
  <c r="D71" i="21"/>
  <c r="D70" i="21" s="1"/>
  <c r="C71" i="21"/>
  <c r="C70" i="21" s="1"/>
  <c r="B71" i="21"/>
  <c r="B70" i="21" s="1"/>
  <c r="F63" i="21"/>
  <c r="E63" i="21"/>
  <c r="D63" i="21"/>
  <c r="C63" i="21"/>
  <c r="B63" i="21"/>
  <c r="F56" i="21"/>
  <c r="E56" i="21"/>
  <c r="D56" i="21"/>
  <c r="C56" i="21"/>
  <c r="B56" i="21"/>
  <c r="F49" i="21"/>
  <c r="E49" i="21"/>
  <c r="D49" i="21"/>
  <c r="C49" i="21"/>
  <c r="B49" i="21"/>
  <c r="F48" i="21"/>
  <c r="E48" i="21"/>
  <c r="D48" i="21"/>
  <c r="C48" i="21"/>
  <c r="C13" i="21" s="1"/>
  <c r="B48" i="21"/>
  <c r="F47" i="21"/>
  <c r="E47" i="21"/>
  <c r="D47" i="21"/>
  <c r="C47" i="21"/>
  <c r="B47" i="21"/>
  <c r="F46" i="21"/>
  <c r="F11" i="21" s="1"/>
  <c r="E46" i="21"/>
  <c r="D46" i="21"/>
  <c r="C46" i="21"/>
  <c r="C42" i="21" s="1"/>
  <c r="B46" i="21"/>
  <c r="B42" i="21" s="1"/>
  <c r="F45" i="21"/>
  <c r="F10" i="21" s="1"/>
  <c r="E45" i="21"/>
  <c r="D45" i="21"/>
  <c r="C45" i="21"/>
  <c r="B45" i="21"/>
  <c r="F44" i="21"/>
  <c r="E44" i="21"/>
  <c r="D44" i="21"/>
  <c r="D9" i="21" s="1"/>
  <c r="C44" i="21"/>
  <c r="B44" i="21"/>
  <c r="F43" i="21"/>
  <c r="F42" i="21" s="1"/>
  <c r="E43" i="21"/>
  <c r="E42" i="21" s="1"/>
  <c r="D43" i="21"/>
  <c r="D8" i="21" s="1"/>
  <c r="C43" i="21"/>
  <c r="B43" i="21"/>
  <c r="F35" i="21"/>
  <c r="E35" i="21"/>
  <c r="D35" i="21"/>
  <c r="C35" i="21"/>
  <c r="B35" i="21"/>
  <c r="F28" i="21"/>
  <c r="E28" i="21"/>
  <c r="D28" i="21"/>
  <c r="C28" i="21"/>
  <c r="B28" i="21"/>
  <c r="F21" i="21"/>
  <c r="E21" i="21"/>
  <c r="D21" i="21"/>
  <c r="C21" i="21"/>
  <c r="B21" i="21"/>
  <c r="F20" i="21"/>
  <c r="F13" i="21" s="1"/>
  <c r="E20" i="21"/>
  <c r="E14" i="21" s="1"/>
  <c r="D20" i="21"/>
  <c r="C20" i="21"/>
  <c r="B20" i="21"/>
  <c r="F19" i="21"/>
  <c r="F12" i="21" s="1"/>
  <c r="E19" i="21"/>
  <c r="D19" i="21"/>
  <c r="D12" i="21" s="1"/>
  <c r="C19" i="21"/>
  <c r="C12" i="21" s="1"/>
  <c r="B19" i="21"/>
  <c r="F18" i="21"/>
  <c r="E18" i="21"/>
  <c r="E11" i="21" s="1"/>
  <c r="D18" i="21"/>
  <c r="D14" i="21" s="1"/>
  <c r="C18" i="21"/>
  <c r="C11" i="21" s="1"/>
  <c r="B18" i="21"/>
  <c r="F17" i="21"/>
  <c r="E17" i="21"/>
  <c r="D17" i="21"/>
  <c r="D10" i="21" s="1"/>
  <c r="C17" i="21"/>
  <c r="B17" i="21"/>
  <c r="B10" i="21" s="1"/>
  <c r="F16" i="21"/>
  <c r="F9" i="21" s="1"/>
  <c r="E16" i="21"/>
  <c r="D16" i="21"/>
  <c r="C16" i="21"/>
  <c r="C14" i="21" s="1"/>
  <c r="B16" i="21"/>
  <c r="B9" i="21" s="1"/>
  <c r="F15" i="21"/>
  <c r="F8" i="21" s="1"/>
  <c r="E15" i="21"/>
  <c r="D15" i="21"/>
  <c r="C15" i="21"/>
  <c r="B15" i="21"/>
  <c r="B8" i="21" s="1"/>
  <c r="D13" i="21"/>
  <c r="B13" i="21"/>
  <c r="E12" i="21"/>
  <c r="B12" i="21"/>
  <c r="B11" i="21"/>
  <c r="E10" i="21"/>
  <c r="C10" i="21"/>
  <c r="E9" i="21"/>
  <c r="E8" i="21"/>
  <c r="C8" i="21"/>
  <c r="E112" i="21" l="1"/>
  <c r="E98" i="21"/>
  <c r="D98" i="21"/>
  <c r="B112" i="21"/>
  <c r="B98" i="21"/>
  <c r="F7" i="21"/>
  <c r="F155" i="21" s="1"/>
  <c r="B7" i="21"/>
  <c r="C112" i="21"/>
  <c r="D11" i="21"/>
  <c r="D7" i="21" s="1"/>
  <c r="D155" i="21" s="1"/>
  <c r="C9" i="21"/>
  <c r="C7" i="21" s="1"/>
  <c r="C155" i="21" s="1"/>
  <c r="B14" i="21"/>
  <c r="E13" i="21"/>
  <c r="E7" i="21" s="1"/>
  <c r="E155" i="21" s="1"/>
  <c r="F112" i="21"/>
  <c r="F14" i="21"/>
  <c r="D42" i="21"/>
  <c r="B155" i="21" l="1"/>
</calcChain>
</file>

<file path=xl/sharedStrings.xml><?xml version="1.0" encoding="utf-8"?>
<sst xmlns="http://schemas.openxmlformats.org/spreadsheetml/2006/main" count="160" uniqueCount="61">
  <si>
    <t>Resumen de la Balanza de Pagos</t>
  </si>
  <si>
    <t>(P) Cifras preliminares.</t>
  </si>
  <si>
    <t>Partida y sector</t>
  </si>
  <si>
    <t>Cuadro 3.  RESUMEN DE LA BALANZA DE PAGOS DE PANAMÁ,</t>
  </si>
  <si>
    <t xml:space="preserve">  I.   Cuenta corriente</t>
  </si>
  <si>
    <t xml:space="preserve">      1.    Zona Libre de Colón</t>
  </si>
  <si>
    <t xml:space="preserve">      2.    Bancos de licencia general</t>
  </si>
  <si>
    <t xml:space="preserve">      3.    Bancos de licencia internacional</t>
  </si>
  <si>
    <t xml:space="preserve">      4.    Autoridad del Canal de Panamá</t>
  </si>
  <si>
    <t xml:space="preserve">      5.    Deuda externa</t>
  </si>
  <si>
    <t xml:space="preserve">      6.    Otros sectores</t>
  </si>
  <si>
    <t xml:space="preserve">      Exportaciones de bienes, servicios y renta</t>
  </si>
  <si>
    <t xml:space="preserve">      A.   Bienes</t>
  </si>
  <si>
    <t xml:space="preserve">            1.   Zona Libre de Colón</t>
  </si>
  <si>
    <t xml:space="preserve">            2.   Bancos de licencia general</t>
  </si>
  <si>
    <t xml:space="preserve">            3.   Bancos de licencia internacional</t>
  </si>
  <si>
    <t xml:space="preserve">            4.   Autoridad del Canal de Panamá</t>
  </si>
  <si>
    <t xml:space="preserve">            5.   Deuda externa</t>
  </si>
  <si>
    <t xml:space="preserve">            6.   Otros sectores</t>
  </si>
  <si>
    <t xml:space="preserve">      B.   Servicios</t>
  </si>
  <si>
    <t xml:space="preserve">      C.   Renta</t>
  </si>
  <si>
    <t xml:space="preserve">      Importaciones de bienes, servicios y renta</t>
  </si>
  <si>
    <t xml:space="preserve">             Balanza de bienes</t>
  </si>
  <si>
    <t xml:space="preserve">             1.   Zona Libre de Colón</t>
  </si>
  <si>
    <t xml:space="preserve">             2.   Bancos de licencia general</t>
  </si>
  <si>
    <t xml:space="preserve">             3.   Bancos de licencia internacional</t>
  </si>
  <si>
    <t xml:space="preserve">             4.   Autoridad del Canal de Panamá</t>
  </si>
  <si>
    <t xml:space="preserve">             5.   Deuda externa</t>
  </si>
  <si>
    <t xml:space="preserve">             6.   Otros sectores</t>
  </si>
  <si>
    <t xml:space="preserve">             Balanza de servicios</t>
  </si>
  <si>
    <t xml:space="preserve">             Balanza de renta</t>
  </si>
  <si>
    <t xml:space="preserve">      D.   Transferencias corrientes</t>
  </si>
  <si>
    <t xml:space="preserve"> II.   Cuenta de capital y financiera</t>
  </si>
  <si>
    <t xml:space="preserve">      A.   Cuenta de capital</t>
  </si>
  <si>
    <t xml:space="preserve">      B.   Cuenta financiera</t>
  </si>
  <si>
    <t xml:space="preserve">            1.   Inversión directa</t>
  </si>
  <si>
    <t xml:space="preserve">                 1.   Zona Libre de Colón</t>
  </si>
  <si>
    <t xml:space="preserve">                 2.   Bancos de licencia general</t>
  </si>
  <si>
    <t xml:space="preserve">                 3.   Bancos de licencia internacional</t>
  </si>
  <si>
    <t xml:space="preserve">                 4.   Autoridad del Canal de Panamá</t>
  </si>
  <si>
    <t xml:space="preserve">                 5.   Deuda externa</t>
  </si>
  <si>
    <t xml:space="preserve">                 6.   Otros sectores</t>
  </si>
  <si>
    <t xml:space="preserve">                 1.1   En el extranjero</t>
  </si>
  <si>
    <t xml:space="preserve">                        1.   Zona Libre de Colón</t>
  </si>
  <si>
    <t xml:space="preserve">                        2.   Bancos de licencia general</t>
  </si>
  <si>
    <t xml:space="preserve">                        3.   Bancos de licencia internacional</t>
  </si>
  <si>
    <t xml:space="preserve">                        4.   Autoridad del Canal de Panamá</t>
  </si>
  <si>
    <t xml:space="preserve">                        5.   Deuda externa</t>
  </si>
  <si>
    <t xml:space="preserve">                        6.   Otros sectores</t>
  </si>
  <si>
    <t xml:space="preserve">                 1.2   En la economía declarante</t>
  </si>
  <si>
    <t xml:space="preserve">            2.   Inversión de cartera</t>
  </si>
  <si>
    <t xml:space="preserve">            3.   Otra inversión</t>
  </si>
  <si>
    <t xml:space="preserve">            4.   Activos de reserva</t>
  </si>
  <si>
    <t>III.   Errores y omisiones netos</t>
  </si>
  <si>
    <t>2019 (P)</t>
  </si>
  <si>
    <t>NOTA: Las diferencias que se observen entre el total y los parciales se deben al redondeo.</t>
  </si>
  <si>
    <t>2020 (P)</t>
  </si>
  <si>
    <t>SEGÚN PARTIDA Y SECTOR: AÑOS 2017-21</t>
  </si>
  <si>
    <t>2021 (P)</t>
  </si>
  <si>
    <t>(En millones de balboas)</t>
  </si>
  <si>
    <t>0.0 Cantidad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</si>
</sst>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4" fontId="1" fillId="0" borderId="12" xfId="0" applyNumberFormat="1" applyFont="1" applyFill="1" applyBorder="1"/>
    <xf numFmtId="0" fontId="1" fillId="0" borderId="7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61.28515625" style="6" customWidth="1"/>
    <col min="2" max="6" width="11.7109375" style="6" customWidth="1"/>
    <col min="7" max="16384" width="11.42578125" style="6"/>
  </cols>
  <sheetData>
    <row r="1" spans="1:6" ht="15" customHeight="1" x14ac:dyDescent="0.2">
      <c r="A1" s="22" t="s">
        <v>3</v>
      </c>
      <c r="B1" s="22"/>
      <c r="C1" s="22"/>
      <c r="D1" s="22"/>
      <c r="E1" s="22"/>
      <c r="F1" s="22"/>
    </row>
    <row r="2" spans="1:6" ht="15" customHeight="1" x14ac:dyDescent="0.2">
      <c r="A2" s="22" t="s">
        <v>57</v>
      </c>
      <c r="B2" s="22"/>
      <c r="C2" s="22"/>
      <c r="D2" s="22"/>
      <c r="E2" s="22"/>
      <c r="F2" s="22"/>
    </row>
    <row r="3" spans="1:6" ht="9.9499999999999993" customHeight="1" x14ac:dyDescent="0.2"/>
    <row r="4" spans="1:6" ht="15" customHeight="1" x14ac:dyDescent="0.2">
      <c r="A4" s="1"/>
      <c r="B4" s="23" t="s">
        <v>0</v>
      </c>
      <c r="C4" s="24"/>
      <c r="D4" s="24"/>
      <c r="E4" s="24"/>
      <c r="F4" s="24"/>
    </row>
    <row r="5" spans="1:6" ht="15" customHeight="1" x14ac:dyDescent="0.2">
      <c r="A5" s="2" t="s">
        <v>2</v>
      </c>
      <c r="B5" s="25" t="s">
        <v>59</v>
      </c>
      <c r="C5" s="26"/>
      <c r="D5" s="26"/>
      <c r="E5" s="26"/>
      <c r="F5" s="26"/>
    </row>
    <row r="6" spans="1:6" ht="15" customHeight="1" x14ac:dyDescent="0.2">
      <c r="A6" s="3"/>
      <c r="B6" s="4">
        <v>2017</v>
      </c>
      <c r="C6" s="4">
        <v>2018</v>
      </c>
      <c r="D6" s="4" t="s">
        <v>54</v>
      </c>
      <c r="E6" s="4" t="s">
        <v>56</v>
      </c>
      <c r="F6" s="5" t="s">
        <v>58</v>
      </c>
    </row>
    <row r="7" spans="1:6" ht="24.95" customHeight="1" x14ac:dyDescent="0.2">
      <c r="A7" s="7" t="s">
        <v>4</v>
      </c>
      <c r="B7" s="8">
        <f t="shared" ref="B7" si="0">SUM(B8:B13)</f>
        <v>-3745.4355832199944</v>
      </c>
      <c r="C7" s="8">
        <f t="shared" ref="C7:F7" si="1">SUM(C8:C13)</f>
        <v>-5305.9727020299943</v>
      </c>
      <c r="D7" s="8">
        <f t="shared" si="1"/>
        <v>-4025.2601475099955</v>
      </c>
      <c r="E7" s="8">
        <f t="shared" si="1"/>
        <v>-189.25424911000414</v>
      </c>
      <c r="F7" s="9">
        <f t="shared" si="1"/>
        <v>-2050.6664727500024</v>
      </c>
    </row>
    <row r="8" spans="1:6" ht="16.5" customHeight="1" x14ac:dyDescent="0.2">
      <c r="A8" s="10" t="s">
        <v>5</v>
      </c>
      <c r="B8" s="11">
        <f t="shared" ref="B8:F13" si="2">SUM(B15+B43+B92)</f>
        <v>-19.132320699998672</v>
      </c>
      <c r="C8" s="11">
        <f t="shared" si="2"/>
        <v>-748.37907920999714</v>
      </c>
      <c r="D8" s="11">
        <f t="shared" si="2"/>
        <v>-512.50904500999968</v>
      </c>
      <c r="E8" s="11">
        <f t="shared" si="2"/>
        <v>-82.124109819999831</v>
      </c>
      <c r="F8" s="12">
        <f t="shared" si="2"/>
        <v>-1139.9501427399991</v>
      </c>
    </row>
    <row r="9" spans="1:6" ht="16.5" customHeight="1" x14ac:dyDescent="0.2">
      <c r="A9" s="10" t="s">
        <v>6</v>
      </c>
      <c r="B9" s="11">
        <f t="shared" si="2"/>
        <v>-73.467330819999688</v>
      </c>
      <c r="C9" s="11">
        <f t="shared" si="2"/>
        <v>-169.28236427000002</v>
      </c>
      <c r="D9" s="11">
        <f t="shared" si="2"/>
        <v>-572.72317919000011</v>
      </c>
      <c r="E9" s="11">
        <f t="shared" si="2"/>
        <v>-427.61002122000014</v>
      </c>
      <c r="F9" s="12">
        <f t="shared" si="2"/>
        <v>-526.39527288999989</v>
      </c>
    </row>
    <row r="10" spans="1:6" ht="16.5" customHeight="1" x14ac:dyDescent="0.2">
      <c r="A10" s="10" t="s">
        <v>7</v>
      </c>
      <c r="B10" s="11">
        <f t="shared" si="2"/>
        <v>61.248279869999919</v>
      </c>
      <c r="C10" s="11">
        <f t="shared" si="2"/>
        <v>75.154844140000023</v>
      </c>
      <c r="D10" s="11">
        <f t="shared" si="2"/>
        <v>21.633141240000214</v>
      </c>
      <c r="E10" s="11">
        <f t="shared" si="2"/>
        <v>61.072850570000014</v>
      </c>
      <c r="F10" s="12">
        <f t="shared" si="2"/>
        <v>18.04100582999996</v>
      </c>
    </row>
    <row r="11" spans="1:6" ht="16.5" customHeight="1" x14ac:dyDescent="0.2">
      <c r="A11" s="10" t="s">
        <v>8</v>
      </c>
      <c r="B11" s="11">
        <f t="shared" si="2"/>
        <v>2707.2329</v>
      </c>
      <c r="C11" s="11">
        <f t="shared" si="2"/>
        <v>2933.9285880699999</v>
      </c>
      <c r="D11" s="11">
        <f t="shared" si="2"/>
        <v>3158.81984887</v>
      </c>
      <c r="E11" s="11">
        <f t="shared" si="2"/>
        <v>3364.8088699999994</v>
      </c>
      <c r="F11" s="12">
        <f t="shared" si="2"/>
        <v>3910.3520299999996</v>
      </c>
    </row>
    <row r="12" spans="1:6" ht="16.5" customHeight="1" x14ac:dyDescent="0.2">
      <c r="A12" s="10" t="s">
        <v>9</v>
      </c>
      <c r="B12" s="11">
        <f t="shared" si="2"/>
        <v>-882.50942000000009</v>
      </c>
      <c r="C12" s="11">
        <f t="shared" si="2"/>
        <v>-943.03993023999999</v>
      </c>
      <c r="D12" s="11">
        <f t="shared" si="2"/>
        <v>-1039.8217435499998</v>
      </c>
      <c r="E12" s="11">
        <f t="shared" si="2"/>
        <v>-1153.6105000000002</v>
      </c>
      <c r="F12" s="12">
        <f t="shared" si="2"/>
        <v>-1308.6432</v>
      </c>
    </row>
    <row r="13" spans="1:6" ht="16.5" customHeight="1" x14ac:dyDescent="0.2">
      <c r="A13" s="10" t="s">
        <v>10</v>
      </c>
      <c r="B13" s="11">
        <f t="shared" si="2"/>
        <v>-5538.8076915699958</v>
      </c>
      <c r="C13" s="11">
        <f t="shared" si="2"/>
        <v>-6454.3547605199974</v>
      </c>
      <c r="D13" s="11">
        <f t="shared" si="2"/>
        <v>-5080.6591698699958</v>
      </c>
      <c r="E13" s="11">
        <f t="shared" si="2"/>
        <v>-1951.7913386400035</v>
      </c>
      <c r="F13" s="12">
        <f t="shared" si="2"/>
        <v>-3004.0708929500029</v>
      </c>
    </row>
    <row r="14" spans="1:6" ht="21" customHeight="1" x14ac:dyDescent="0.2">
      <c r="A14" s="13" t="s">
        <v>11</v>
      </c>
      <c r="B14" s="14">
        <f t="shared" ref="B14" si="3">SUM(B15:B20)</f>
        <v>28797.173871020001</v>
      </c>
      <c r="C14" s="14">
        <f t="shared" ref="C14:F14" si="4">SUM(C15:C20)</f>
        <v>30100.439756129999</v>
      </c>
      <c r="D14" s="14">
        <f t="shared" si="4"/>
        <v>29983.425734060002</v>
      </c>
      <c r="E14" s="14">
        <f t="shared" si="4"/>
        <v>20785.376956229997</v>
      </c>
      <c r="F14" s="15">
        <f t="shared" si="4"/>
        <v>28107.115708559999</v>
      </c>
    </row>
    <row r="15" spans="1:6" ht="16.5" customHeight="1" x14ac:dyDescent="0.2">
      <c r="A15" s="10" t="s">
        <v>5</v>
      </c>
      <c r="B15" s="11">
        <f t="shared" ref="B15:F20" si="5">SUM(B22+B29+B36)</f>
        <v>9396.0003383000003</v>
      </c>
      <c r="C15" s="11">
        <f t="shared" si="5"/>
        <v>9820.3553595900012</v>
      </c>
      <c r="D15" s="11">
        <f t="shared" si="5"/>
        <v>8825.5851002300005</v>
      </c>
      <c r="E15" s="11">
        <f t="shared" si="5"/>
        <v>7098.3527989199993</v>
      </c>
      <c r="F15" s="12">
        <f t="shared" si="5"/>
        <v>8614.5916376099995</v>
      </c>
    </row>
    <row r="16" spans="1:6" ht="16.5" customHeight="1" x14ac:dyDescent="0.2">
      <c r="A16" s="10" t="s">
        <v>6</v>
      </c>
      <c r="B16" s="11">
        <f t="shared" si="5"/>
        <v>1585.5025945900002</v>
      </c>
      <c r="C16" s="11">
        <f t="shared" si="5"/>
        <v>1473.07066682</v>
      </c>
      <c r="D16" s="11">
        <f t="shared" si="5"/>
        <v>1102.7542155199999</v>
      </c>
      <c r="E16" s="11">
        <f t="shared" si="5"/>
        <v>854.84532862999981</v>
      </c>
      <c r="F16" s="12">
        <f t="shared" si="5"/>
        <v>827.72593073999997</v>
      </c>
    </row>
    <row r="17" spans="1:6" ht="16.5" customHeight="1" x14ac:dyDescent="0.2">
      <c r="A17" s="10" t="s">
        <v>7</v>
      </c>
      <c r="B17" s="11">
        <f t="shared" si="5"/>
        <v>928.50174975999994</v>
      </c>
      <c r="C17" s="11">
        <f t="shared" si="5"/>
        <v>884.98020453000004</v>
      </c>
      <c r="D17" s="11">
        <f t="shared" si="5"/>
        <v>913.4949903800001</v>
      </c>
      <c r="E17" s="11">
        <f t="shared" si="5"/>
        <v>581.29185897999992</v>
      </c>
      <c r="F17" s="12">
        <f t="shared" si="5"/>
        <v>349.98159119000002</v>
      </c>
    </row>
    <row r="18" spans="1:6" ht="16.5" customHeight="1" x14ac:dyDescent="0.2">
      <c r="A18" s="10" t="s">
        <v>8</v>
      </c>
      <c r="B18" s="11">
        <f t="shared" si="5"/>
        <v>2834.2934</v>
      </c>
      <c r="C18" s="11">
        <f t="shared" si="5"/>
        <v>3073.4857980699999</v>
      </c>
      <c r="D18" s="11">
        <f t="shared" si="5"/>
        <v>3297.18368887</v>
      </c>
      <c r="E18" s="11">
        <f t="shared" si="5"/>
        <v>3485.2309999999998</v>
      </c>
      <c r="F18" s="12">
        <f t="shared" si="5"/>
        <v>4018.2809999999995</v>
      </c>
    </row>
    <row r="19" spans="1:6" ht="16.5" customHeight="1" x14ac:dyDescent="0.2">
      <c r="A19" s="10" t="s">
        <v>9</v>
      </c>
      <c r="B19" s="11">
        <f t="shared" si="5"/>
        <v>0</v>
      </c>
      <c r="C19" s="11">
        <f t="shared" si="5"/>
        <v>0</v>
      </c>
      <c r="D19" s="11">
        <f t="shared" si="5"/>
        <v>0</v>
      </c>
      <c r="E19" s="11">
        <f t="shared" si="5"/>
        <v>0</v>
      </c>
      <c r="F19" s="12">
        <f t="shared" si="5"/>
        <v>0</v>
      </c>
    </row>
    <row r="20" spans="1:6" ht="16.5" customHeight="1" x14ac:dyDescent="0.2">
      <c r="A20" s="10" t="s">
        <v>10</v>
      </c>
      <c r="B20" s="11">
        <f t="shared" si="5"/>
        <v>14052.875788370002</v>
      </c>
      <c r="C20" s="11">
        <f t="shared" si="5"/>
        <v>14848.547727119996</v>
      </c>
      <c r="D20" s="11">
        <f t="shared" si="5"/>
        <v>15844.407739060001</v>
      </c>
      <c r="E20" s="11">
        <f t="shared" si="5"/>
        <v>8765.6559696999975</v>
      </c>
      <c r="F20" s="12">
        <f t="shared" si="5"/>
        <v>14296.535549020002</v>
      </c>
    </row>
    <row r="21" spans="1:6" ht="21" customHeight="1" x14ac:dyDescent="0.2">
      <c r="A21" s="13" t="s">
        <v>12</v>
      </c>
      <c r="B21" s="14">
        <f t="shared" ref="B21" si="6">SUM(B22:B27)</f>
        <v>12469.630434999999</v>
      </c>
      <c r="C21" s="14">
        <f t="shared" ref="C21:F21" si="7">SUM(C22:C27)</f>
        <v>13350.359558600001</v>
      </c>
      <c r="D21" s="14">
        <f t="shared" si="7"/>
        <v>13212.829056750001</v>
      </c>
      <c r="E21" s="14">
        <f t="shared" si="7"/>
        <v>10211.917766549999</v>
      </c>
      <c r="F21" s="15">
        <f t="shared" si="7"/>
        <v>14862.01388887</v>
      </c>
    </row>
    <row r="22" spans="1:6" ht="15" customHeight="1" x14ac:dyDescent="0.2">
      <c r="A22" s="10" t="s">
        <v>13</v>
      </c>
      <c r="B22" s="11">
        <v>9362.3135419999999</v>
      </c>
      <c r="C22" s="11">
        <v>9744.1302180000002</v>
      </c>
      <c r="D22" s="11">
        <v>8712.4541730000019</v>
      </c>
      <c r="E22" s="11">
        <v>7027.3099889999994</v>
      </c>
      <c r="F22" s="12">
        <v>8570.1584269999985</v>
      </c>
    </row>
    <row r="23" spans="1:6" ht="15" customHeight="1" x14ac:dyDescent="0.2">
      <c r="A23" s="10" t="s">
        <v>14</v>
      </c>
      <c r="B23" s="11">
        <v>0</v>
      </c>
      <c r="C23" s="11">
        <v>0</v>
      </c>
      <c r="D23" s="11">
        <v>0</v>
      </c>
      <c r="E23" s="11">
        <v>0</v>
      </c>
      <c r="F23" s="12">
        <v>0</v>
      </c>
    </row>
    <row r="24" spans="1:6" ht="15" customHeight="1" x14ac:dyDescent="0.2">
      <c r="A24" s="10" t="s">
        <v>15</v>
      </c>
      <c r="B24" s="11">
        <v>0</v>
      </c>
      <c r="C24" s="11">
        <v>0</v>
      </c>
      <c r="D24" s="11">
        <v>0</v>
      </c>
      <c r="E24" s="11">
        <v>0</v>
      </c>
      <c r="F24" s="12">
        <v>0</v>
      </c>
    </row>
    <row r="25" spans="1:6" ht="15" customHeight="1" x14ac:dyDescent="0.2">
      <c r="A25" s="10" t="s">
        <v>16</v>
      </c>
      <c r="B25" s="11">
        <v>0</v>
      </c>
      <c r="C25" s="11">
        <v>0</v>
      </c>
      <c r="D25" s="11">
        <v>0</v>
      </c>
      <c r="E25" s="11">
        <v>0</v>
      </c>
      <c r="F25" s="12">
        <v>0</v>
      </c>
    </row>
    <row r="26" spans="1:6" ht="15" customHeight="1" x14ac:dyDescent="0.2">
      <c r="A26" s="10" t="s">
        <v>17</v>
      </c>
      <c r="B26" s="11">
        <v>0</v>
      </c>
      <c r="C26" s="11">
        <v>0</v>
      </c>
      <c r="D26" s="11">
        <v>0</v>
      </c>
      <c r="E26" s="11">
        <v>0</v>
      </c>
      <c r="F26" s="12">
        <v>0</v>
      </c>
    </row>
    <row r="27" spans="1:6" ht="15" customHeight="1" x14ac:dyDescent="0.2">
      <c r="A27" s="10" t="s">
        <v>18</v>
      </c>
      <c r="B27" s="11">
        <v>3107.3168929999993</v>
      </c>
      <c r="C27" s="11">
        <v>3606.2293406000008</v>
      </c>
      <c r="D27" s="11">
        <v>4500.3748837499988</v>
      </c>
      <c r="E27" s="11">
        <v>3184.6077775499998</v>
      </c>
      <c r="F27" s="12">
        <v>6291.8554618700018</v>
      </c>
    </row>
    <row r="28" spans="1:6" ht="21" customHeight="1" x14ac:dyDescent="0.2">
      <c r="A28" s="13" t="s">
        <v>19</v>
      </c>
      <c r="B28" s="14">
        <f t="shared" ref="B28:F28" si="8">SUM(B29:B34)</f>
        <v>13908.191837920003</v>
      </c>
      <c r="C28" s="14">
        <f t="shared" si="8"/>
        <v>14200.335124029996</v>
      </c>
      <c r="D28" s="14">
        <f t="shared" si="8"/>
        <v>14454.372948580001</v>
      </c>
      <c r="E28" s="14">
        <f t="shared" si="8"/>
        <v>8997.2715884499976</v>
      </c>
      <c r="F28" s="15">
        <f t="shared" si="8"/>
        <v>12021.529647149999</v>
      </c>
    </row>
    <row r="29" spans="1:6" ht="15" customHeight="1" x14ac:dyDescent="0.2">
      <c r="A29" s="10" t="s">
        <v>13</v>
      </c>
      <c r="B29" s="11">
        <v>28.603996299999999</v>
      </c>
      <c r="C29" s="11">
        <v>73.881823460000007</v>
      </c>
      <c r="D29" s="11">
        <v>110.68461474</v>
      </c>
      <c r="E29" s="11">
        <v>68.492294950000002</v>
      </c>
      <c r="F29" s="12">
        <v>42.899071750000004</v>
      </c>
    </row>
    <row r="30" spans="1:6" ht="15" customHeight="1" x14ac:dyDescent="0.2">
      <c r="A30" s="10" t="s">
        <v>14</v>
      </c>
      <c r="B30" s="11">
        <v>278.71832222999996</v>
      </c>
      <c r="C30" s="11">
        <v>79.381078900000006</v>
      </c>
      <c r="D30" s="11">
        <v>49.203353270000001</v>
      </c>
      <c r="E30" s="11">
        <v>62.710355959999994</v>
      </c>
      <c r="F30" s="12">
        <v>82.861386470000014</v>
      </c>
    </row>
    <row r="31" spans="1:6" ht="15" customHeight="1" x14ac:dyDescent="0.2">
      <c r="A31" s="10" t="s">
        <v>15</v>
      </c>
      <c r="B31" s="11">
        <v>167.99200561999999</v>
      </c>
      <c r="C31" s="11">
        <v>73.4192587</v>
      </c>
      <c r="D31" s="11">
        <v>63.10295747</v>
      </c>
      <c r="E31" s="11">
        <v>64.040360199999995</v>
      </c>
      <c r="F31" s="12">
        <v>74.221052849999992</v>
      </c>
    </row>
    <row r="32" spans="1:6" ht="15" customHeight="1" x14ac:dyDescent="0.2">
      <c r="A32" s="10" t="s">
        <v>16</v>
      </c>
      <c r="B32" s="11">
        <v>2796.4639999999999</v>
      </c>
      <c r="C32" s="11">
        <v>2994.0450000000001</v>
      </c>
      <c r="D32" s="11">
        <v>3173.915</v>
      </c>
      <c r="E32" s="11">
        <v>3430.848</v>
      </c>
      <c r="F32" s="12">
        <v>3981.7909999999997</v>
      </c>
    </row>
    <row r="33" spans="1:6" ht="15" customHeight="1" x14ac:dyDescent="0.2">
      <c r="A33" s="10" t="s">
        <v>17</v>
      </c>
      <c r="B33" s="11">
        <v>0</v>
      </c>
      <c r="C33" s="11">
        <v>0</v>
      </c>
      <c r="D33" s="11">
        <v>0</v>
      </c>
      <c r="E33" s="11">
        <v>0</v>
      </c>
      <c r="F33" s="12">
        <v>0</v>
      </c>
    </row>
    <row r="34" spans="1:6" ht="15" customHeight="1" x14ac:dyDescent="0.2">
      <c r="A34" s="10" t="s">
        <v>18</v>
      </c>
      <c r="B34" s="11">
        <v>10636.413513770003</v>
      </c>
      <c r="C34" s="11">
        <v>10979.607962969996</v>
      </c>
      <c r="D34" s="11">
        <v>11057.467023100002</v>
      </c>
      <c r="E34" s="11">
        <v>5371.1805773399974</v>
      </c>
      <c r="F34" s="12">
        <v>7839.7571360799993</v>
      </c>
    </row>
    <row r="35" spans="1:6" ht="21" customHeight="1" x14ac:dyDescent="0.2">
      <c r="A35" s="13" t="s">
        <v>20</v>
      </c>
      <c r="B35" s="14">
        <f t="shared" ref="B35:F35" si="9">SUM(B36:B41)</f>
        <v>2419.3515981</v>
      </c>
      <c r="C35" s="14">
        <f t="shared" si="9"/>
        <v>2549.7450735000002</v>
      </c>
      <c r="D35" s="14">
        <f t="shared" si="9"/>
        <v>2316.2237287300004</v>
      </c>
      <c r="E35" s="14">
        <f t="shared" si="9"/>
        <v>1576.1876012300002</v>
      </c>
      <c r="F35" s="15">
        <f t="shared" si="9"/>
        <v>1223.5721725399999</v>
      </c>
    </row>
    <row r="36" spans="1:6" ht="15" customHeight="1" x14ac:dyDescent="0.2">
      <c r="A36" s="10" t="s">
        <v>13</v>
      </c>
      <c r="B36" s="11">
        <v>5.0827999999999998</v>
      </c>
      <c r="C36" s="11">
        <v>2.3433181300000001</v>
      </c>
      <c r="D36" s="11">
        <v>2.4463124899999995</v>
      </c>
      <c r="E36" s="11">
        <v>2.55051497</v>
      </c>
      <c r="F36" s="12">
        <v>1.5341388599999999</v>
      </c>
    </row>
    <row r="37" spans="1:6" ht="15" customHeight="1" x14ac:dyDescent="0.2">
      <c r="A37" s="10" t="s">
        <v>14</v>
      </c>
      <c r="B37" s="11">
        <v>1306.7842723600002</v>
      </c>
      <c r="C37" s="11">
        <v>1393.6895879200001</v>
      </c>
      <c r="D37" s="11">
        <v>1053.5508622499999</v>
      </c>
      <c r="E37" s="11">
        <v>792.1349726699998</v>
      </c>
      <c r="F37" s="12">
        <v>744.8645442699999</v>
      </c>
    </row>
    <row r="38" spans="1:6" ht="15" customHeight="1" x14ac:dyDescent="0.2">
      <c r="A38" s="10" t="s">
        <v>15</v>
      </c>
      <c r="B38" s="11">
        <v>760.50974413999995</v>
      </c>
      <c r="C38" s="11">
        <v>811.56094583000004</v>
      </c>
      <c r="D38" s="11">
        <v>850.39203291000013</v>
      </c>
      <c r="E38" s="11">
        <v>517.25149877999991</v>
      </c>
      <c r="F38" s="12">
        <v>275.76053834000004</v>
      </c>
    </row>
    <row r="39" spans="1:6" ht="15" customHeight="1" x14ac:dyDescent="0.2">
      <c r="A39" s="10" t="s">
        <v>16</v>
      </c>
      <c r="B39" s="11">
        <v>37.829400000000007</v>
      </c>
      <c r="C39" s="11">
        <v>79.44079807</v>
      </c>
      <c r="D39" s="11">
        <v>123.26868886999999</v>
      </c>
      <c r="E39" s="11">
        <v>54.383000000000003</v>
      </c>
      <c r="F39" s="12">
        <v>36.49</v>
      </c>
    </row>
    <row r="40" spans="1:6" ht="15" customHeight="1" x14ac:dyDescent="0.2">
      <c r="A40" s="10" t="s">
        <v>17</v>
      </c>
      <c r="B40" s="11">
        <v>0</v>
      </c>
      <c r="C40" s="11">
        <v>0</v>
      </c>
      <c r="D40" s="11">
        <v>0</v>
      </c>
      <c r="E40" s="11">
        <v>0</v>
      </c>
      <c r="F40" s="12">
        <v>0</v>
      </c>
    </row>
    <row r="41" spans="1:6" ht="15" customHeight="1" x14ac:dyDescent="0.2">
      <c r="A41" s="10" t="s">
        <v>18</v>
      </c>
      <c r="B41" s="11">
        <v>309.14538159999978</v>
      </c>
      <c r="C41" s="11">
        <v>262.71042354999986</v>
      </c>
      <c r="D41" s="11">
        <v>286.56583221000005</v>
      </c>
      <c r="E41" s="11">
        <v>209.86761481000022</v>
      </c>
      <c r="F41" s="12">
        <v>164.92295106999995</v>
      </c>
    </row>
    <row r="42" spans="1:6" ht="21" customHeight="1" x14ac:dyDescent="0.2">
      <c r="A42" s="13" t="s">
        <v>21</v>
      </c>
      <c r="B42" s="14">
        <f t="shared" ref="B42:F42" si="10">SUM(B43:B48)</f>
        <v>-32418.229954239996</v>
      </c>
      <c r="C42" s="14">
        <f t="shared" si="10"/>
        <v>-35200.67690115999</v>
      </c>
      <c r="D42" s="14">
        <f t="shared" si="10"/>
        <v>-33801.4678919</v>
      </c>
      <c r="E42" s="14">
        <f t="shared" si="10"/>
        <v>-21009.949127740001</v>
      </c>
      <c r="F42" s="15">
        <f t="shared" si="10"/>
        <v>-30339.515927480003</v>
      </c>
    </row>
    <row r="43" spans="1:6" ht="16.5" customHeight="1" x14ac:dyDescent="0.2">
      <c r="A43" s="10" t="s">
        <v>5</v>
      </c>
      <c r="B43" s="11">
        <f t="shared" ref="B43:F48" si="11">SUM(B50+B57+B64)</f>
        <v>-9415.132658999999</v>
      </c>
      <c r="C43" s="11">
        <f t="shared" si="11"/>
        <v>-10568.734438799998</v>
      </c>
      <c r="D43" s="11">
        <f t="shared" si="11"/>
        <v>-9338.0941452400002</v>
      </c>
      <c r="E43" s="11">
        <f t="shared" si="11"/>
        <v>-7180.4769087399991</v>
      </c>
      <c r="F43" s="12">
        <f t="shared" si="11"/>
        <v>-9754.5417803499986</v>
      </c>
    </row>
    <row r="44" spans="1:6" ht="16.5" customHeight="1" x14ac:dyDescent="0.2">
      <c r="A44" s="10" t="s">
        <v>6</v>
      </c>
      <c r="B44" s="11">
        <f t="shared" si="11"/>
        <v>-1658.9699254099999</v>
      </c>
      <c r="C44" s="11">
        <f t="shared" si="11"/>
        <v>-1642.3530310900001</v>
      </c>
      <c r="D44" s="11">
        <f t="shared" si="11"/>
        <v>-1675.47739471</v>
      </c>
      <c r="E44" s="11">
        <f t="shared" si="11"/>
        <v>-1282.4553498499999</v>
      </c>
      <c r="F44" s="12">
        <f t="shared" si="11"/>
        <v>-1354.1212036299999</v>
      </c>
    </row>
    <row r="45" spans="1:6" ht="16.5" customHeight="1" x14ac:dyDescent="0.2">
      <c r="A45" s="10" t="s">
        <v>7</v>
      </c>
      <c r="B45" s="11">
        <f t="shared" si="11"/>
        <v>-867.25346989000002</v>
      </c>
      <c r="C45" s="11">
        <f t="shared" si="11"/>
        <v>-809.82536039000001</v>
      </c>
      <c r="D45" s="11">
        <f t="shared" si="11"/>
        <v>-891.86184913999989</v>
      </c>
      <c r="E45" s="11">
        <f t="shared" si="11"/>
        <v>-520.2190084099999</v>
      </c>
      <c r="F45" s="12">
        <f t="shared" si="11"/>
        <v>-331.94058536000006</v>
      </c>
    </row>
    <row r="46" spans="1:6" ht="16.5" customHeight="1" x14ac:dyDescent="0.2">
      <c r="A46" s="10" t="s">
        <v>8</v>
      </c>
      <c r="B46" s="11">
        <f t="shared" si="11"/>
        <v>-103.43600000000001</v>
      </c>
      <c r="C46" s="11">
        <f t="shared" si="11"/>
        <v>-114.00899999999999</v>
      </c>
      <c r="D46" s="11">
        <f t="shared" si="11"/>
        <v>-120.249</v>
      </c>
      <c r="E46" s="11">
        <f t="shared" si="11"/>
        <v>-93.876000000000005</v>
      </c>
      <c r="F46" s="12">
        <f t="shared" si="11"/>
        <v>-86.028999999999996</v>
      </c>
    </row>
    <row r="47" spans="1:6" ht="16.5" customHeight="1" x14ac:dyDescent="0.2">
      <c r="A47" s="10" t="s">
        <v>9</v>
      </c>
      <c r="B47" s="11">
        <f t="shared" si="11"/>
        <v>-882.50942000000009</v>
      </c>
      <c r="C47" s="11">
        <f t="shared" si="11"/>
        <v>-943.03993023999999</v>
      </c>
      <c r="D47" s="11">
        <f t="shared" si="11"/>
        <v>-1039.8217435499998</v>
      </c>
      <c r="E47" s="11">
        <f t="shared" si="11"/>
        <v>-1153.6105000000002</v>
      </c>
      <c r="F47" s="12">
        <f t="shared" si="11"/>
        <v>-1308.6432</v>
      </c>
    </row>
    <row r="48" spans="1:6" ht="16.5" customHeight="1" x14ac:dyDescent="0.2">
      <c r="A48" s="10" t="s">
        <v>10</v>
      </c>
      <c r="B48" s="11">
        <f t="shared" si="11"/>
        <v>-19490.928479939997</v>
      </c>
      <c r="C48" s="11">
        <f t="shared" si="11"/>
        <v>-21122.715140639993</v>
      </c>
      <c r="D48" s="11">
        <f t="shared" si="11"/>
        <v>-20735.963759259997</v>
      </c>
      <c r="E48" s="11">
        <f t="shared" si="11"/>
        <v>-10779.311360740001</v>
      </c>
      <c r="F48" s="12">
        <f t="shared" si="11"/>
        <v>-17504.240158140004</v>
      </c>
    </row>
    <row r="49" spans="1:6" ht="21" customHeight="1" x14ac:dyDescent="0.2">
      <c r="A49" s="13" t="s">
        <v>12</v>
      </c>
      <c r="B49" s="14">
        <f t="shared" ref="B49" si="12">SUM(B50:B55)</f>
        <v>-22291.366065999999</v>
      </c>
      <c r="C49" s="14">
        <f t="shared" ref="C49:F49" si="13">SUM(C50:C55)</f>
        <v>-23965.422789119992</v>
      </c>
      <c r="D49" s="14">
        <f t="shared" si="13"/>
        <v>-22184.193296399997</v>
      </c>
      <c r="E49" s="14">
        <f t="shared" si="13"/>
        <v>-14406.71270326</v>
      </c>
      <c r="F49" s="15">
        <f t="shared" si="13"/>
        <v>-20285.171526540002</v>
      </c>
    </row>
    <row r="50" spans="1:6" ht="15" customHeight="1" x14ac:dyDescent="0.2">
      <c r="A50" s="10" t="s">
        <v>13</v>
      </c>
      <c r="B50" s="11">
        <v>-8854.1513589999995</v>
      </c>
      <c r="C50" s="11">
        <v>-9452.4023819999984</v>
      </c>
      <c r="D50" s="11">
        <v>-8306.8791689999998</v>
      </c>
      <c r="E50" s="11">
        <v>-6317.6100179999994</v>
      </c>
      <c r="F50" s="12">
        <v>-8340.6196009999985</v>
      </c>
    </row>
    <row r="51" spans="1:6" ht="15" customHeight="1" x14ac:dyDescent="0.2">
      <c r="A51" s="10" t="s">
        <v>14</v>
      </c>
      <c r="B51" s="11">
        <v>0</v>
      </c>
      <c r="C51" s="11">
        <v>0</v>
      </c>
      <c r="D51" s="11">
        <v>0</v>
      </c>
      <c r="E51" s="11">
        <v>0</v>
      </c>
      <c r="F51" s="12">
        <v>0</v>
      </c>
    </row>
    <row r="52" spans="1:6" ht="15" customHeight="1" x14ac:dyDescent="0.2">
      <c r="A52" s="10" t="s">
        <v>15</v>
      </c>
      <c r="B52" s="11">
        <v>0</v>
      </c>
      <c r="C52" s="11">
        <v>0</v>
      </c>
      <c r="D52" s="11">
        <v>0</v>
      </c>
      <c r="E52" s="11">
        <v>0</v>
      </c>
      <c r="F52" s="12">
        <v>0</v>
      </c>
    </row>
    <row r="53" spans="1:6" ht="15" customHeight="1" x14ac:dyDescent="0.2">
      <c r="A53" s="10" t="s">
        <v>16</v>
      </c>
      <c r="B53" s="11">
        <v>0</v>
      </c>
      <c r="C53" s="11">
        <v>0</v>
      </c>
      <c r="D53" s="11">
        <v>0</v>
      </c>
      <c r="E53" s="11">
        <v>0</v>
      </c>
      <c r="F53" s="12">
        <v>0</v>
      </c>
    </row>
    <row r="54" spans="1:6" ht="15" customHeight="1" x14ac:dyDescent="0.2">
      <c r="A54" s="10" t="s">
        <v>17</v>
      </c>
      <c r="B54" s="11">
        <v>0</v>
      </c>
      <c r="C54" s="11">
        <v>0</v>
      </c>
      <c r="D54" s="11">
        <v>0</v>
      </c>
      <c r="E54" s="11">
        <v>0</v>
      </c>
      <c r="F54" s="12">
        <v>0</v>
      </c>
    </row>
    <row r="55" spans="1:6" ht="15" customHeight="1" x14ac:dyDescent="0.2">
      <c r="A55" s="10" t="s">
        <v>18</v>
      </c>
      <c r="B55" s="11">
        <v>-13437.214706999999</v>
      </c>
      <c r="C55" s="11">
        <v>-14513.020407119993</v>
      </c>
      <c r="D55" s="11">
        <v>-13877.314127399997</v>
      </c>
      <c r="E55" s="11">
        <v>-8089.1026852600007</v>
      </c>
      <c r="F55" s="12">
        <v>-11944.551925540003</v>
      </c>
    </row>
    <row r="56" spans="1:6" ht="16.5" customHeight="1" x14ac:dyDescent="0.2">
      <c r="A56" s="13" t="s">
        <v>19</v>
      </c>
      <c r="B56" s="14">
        <f t="shared" ref="B56:F56" si="14">SUM(B57:B62)</f>
        <v>-4611.4036630100009</v>
      </c>
      <c r="C56" s="14">
        <f t="shared" si="14"/>
        <v>-5160.0200750199983</v>
      </c>
      <c r="D56" s="14">
        <f t="shared" si="14"/>
        <v>-5073.5638585400002</v>
      </c>
      <c r="E56" s="14">
        <f t="shared" si="14"/>
        <v>-3088.1911310199994</v>
      </c>
      <c r="F56" s="15">
        <f t="shared" si="14"/>
        <v>-3996.3078335399996</v>
      </c>
    </row>
    <row r="57" spans="1:6" ht="14.1" customHeight="1" x14ac:dyDescent="0.2">
      <c r="A57" s="10" t="s">
        <v>13</v>
      </c>
      <c r="B57" s="11">
        <v>-333.24540000000002</v>
      </c>
      <c r="C57" s="11">
        <v>-756.20736232000002</v>
      </c>
      <c r="D57" s="11">
        <v>-647.15261121999993</v>
      </c>
      <c r="E57" s="11">
        <v>-699.28347083999995</v>
      </c>
      <c r="F57" s="12">
        <v>-656.27250952999987</v>
      </c>
    </row>
    <row r="58" spans="1:6" ht="14.1" customHeight="1" x14ac:dyDescent="0.2">
      <c r="A58" s="10" t="s">
        <v>14</v>
      </c>
      <c r="B58" s="11">
        <v>-286.94413172999998</v>
      </c>
      <c r="C58" s="11">
        <v>-32.627038499999998</v>
      </c>
      <c r="D58" s="11">
        <v>-31.719656179999998</v>
      </c>
      <c r="E58" s="11">
        <v>-41.488237769999998</v>
      </c>
      <c r="F58" s="12">
        <v>-40.63820175</v>
      </c>
    </row>
    <row r="59" spans="1:6" ht="14.1" customHeight="1" x14ac:dyDescent="0.2">
      <c r="A59" s="10" t="s">
        <v>15</v>
      </c>
      <c r="B59" s="11">
        <v>-137.36766328000002</v>
      </c>
      <c r="C59" s="11">
        <v>-22.680956500000001</v>
      </c>
      <c r="D59" s="11">
        <v>-16.377591219999999</v>
      </c>
      <c r="E59" s="11">
        <v>-28.462042519999997</v>
      </c>
      <c r="F59" s="12">
        <v>-20.007629270000002</v>
      </c>
    </row>
    <row r="60" spans="1:6" ht="14.1" customHeight="1" x14ac:dyDescent="0.2">
      <c r="A60" s="10" t="s">
        <v>16</v>
      </c>
      <c r="B60" s="11">
        <v>0</v>
      </c>
      <c r="C60" s="11">
        <v>0</v>
      </c>
      <c r="D60" s="11">
        <v>0</v>
      </c>
      <c r="E60" s="11">
        <v>0</v>
      </c>
      <c r="F60" s="12">
        <v>0</v>
      </c>
    </row>
    <row r="61" spans="1:6" ht="14.1" customHeight="1" x14ac:dyDescent="0.2">
      <c r="A61" s="10" t="s">
        <v>17</v>
      </c>
      <c r="B61" s="11">
        <v>-21.738050000000001</v>
      </c>
      <c r="C61" s="11">
        <v>-12.122605629999999</v>
      </c>
      <c r="D61" s="11">
        <v>-17.46554355</v>
      </c>
      <c r="E61" s="11">
        <v>-26.0168</v>
      </c>
      <c r="F61" s="12">
        <v>-62.206800000000001</v>
      </c>
    </row>
    <row r="62" spans="1:6" ht="14.1" customHeight="1" x14ac:dyDescent="0.2">
      <c r="A62" s="10" t="s">
        <v>18</v>
      </c>
      <c r="B62" s="11">
        <v>-3832.1084180000012</v>
      </c>
      <c r="C62" s="11">
        <v>-4336.3821120699986</v>
      </c>
      <c r="D62" s="11">
        <v>-4360.8484563700003</v>
      </c>
      <c r="E62" s="11">
        <v>-2292.9405798899998</v>
      </c>
      <c r="F62" s="12">
        <v>-3217.1826929899994</v>
      </c>
    </row>
    <row r="63" spans="1:6" ht="16.5" customHeight="1" x14ac:dyDescent="0.2">
      <c r="A63" s="13" t="s">
        <v>20</v>
      </c>
      <c r="B63" s="14">
        <f t="shared" ref="B63:F63" si="15">SUM(B64:B69)</f>
        <v>-5515.4602252299992</v>
      </c>
      <c r="C63" s="14">
        <f t="shared" si="15"/>
        <v>-6075.2340370200009</v>
      </c>
      <c r="D63" s="14">
        <f t="shared" si="15"/>
        <v>-6543.7107369600008</v>
      </c>
      <c r="E63" s="14">
        <f t="shared" si="15"/>
        <v>-3515.0452934600007</v>
      </c>
      <c r="F63" s="15">
        <f t="shared" si="15"/>
        <v>-6058.0365674000004</v>
      </c>
    </row>
    <row r="64" spans="1:6" ht="14.1" customHeight="1" x14ac:dyDescent="0.2">
      <c r="A64" s="10" t="s">
        <v>13</v>
      </c>
      <c r="B64" s="11">
        <v>-227.73589999999999</v>
      </c>
      <c r="C64" s="11">
        <v>-360.12469447999996</v>
      </c>
      <c r="D64" s="11">
        <v>-384.06236502000002</v>
      </c>
      <c r="E64" s="11">
        <v>-163.58341989999997</v>
      </c>
      <c r="F64" s="12">
        <v>-757.6496698200001</v>
      </c>
    </row>
    <row r="65" spans="1:6" ht="14.1" customHeight="1" x14ac:dyDescent="0.2">
      <c r="A65" s="10" t="s">
        <v>14</v>
      </c>
      <c r="B65" s="11">
        <v>-1372.0257936799999</v>
      </c>
      <c r="C65" s="11">
        <v>-1609.72599259</v>
      </c>
      <c r="D65" s="11">
        <v>-1643.7577385300001</v>
      </c>
      <c r="E65" s="11">
        <v>-1240.9671120799999</v>
      </c>
      <c r="F65" s="12">
        <v>-1313.4830018799998</v>
      </c>
    </row>
    <row r="66" spans="1:6" ht="14.1" customHeight="1" x14ac:dyDescent="0.2">
      <c r="A66" s="10" t="s">
        <v>15</v>
      </c>
      <c r="B66" s="11">
        <v>-729.88580661000003</v>
      </c>
      <c r="C66" s="11">
        <v>-787.14440389000004</v>
      </c>
      <c r="D66" s="11">
        <v>-875.48425791999989</v>
      </c>
      <c r="E66" s="11">
        <v>-491.75696588999995</v>
      </c>
      <c r="F66" s="12">
        <v>-311.93295609000006</v>
      </c>
    </row>
    <row r="67" spans="1:6" ht="14.1" customHeight="1" x14ac:dyDescent="0.2">
      <c r="A67" s="10" t="s">
        <v>16</v>
      </c>
      <c r="B67" s="11">
        <v>-103.43600000000001</v>
      </c>
      <c r="C67" s="11">
        <v>-114.00899999999999</v>
      </c>
      <c r="D67" s="11">
        <v>-120.249</v>
      </c>
      <c r="E67" s="11">
        <v>-93.876000000000005</v>
      </c>
      <c r="F67" s="12">
        <v>-86.028999999999996</v>
      </c>
    </row>
    <row r="68" spans="1:6" ht="14.1" customHeight="1" x14ac:dyDescent="0.2">
      <c r="A68" s="10" t="s">
        <v>17</v>
      </c>
      <c r="B68" s="11">
        <v>-860.77137000000005</v>
      </c>
      <c r="C68" s="11">
        <v>-930.91732461000004</v>
      </c>
      <c r="D68" s="11">
        <v>-1022.3561999999999</v>
      </c>
      <c r="E68" s="11">
        <v>-1127.5937000000001</v>
      </c>
      <c r="F68" s="12">
        <v>-1246.4364</v>
      </c>
    </row>
    <row r="69" spans="1:6" ht="14.1" customHeight="1" x14ac:dyDescent="0.2">
      <c r="A69" s="10" t="s">
        <v>18</v>
      </c>
      <c r="B69" s="11">
        <v>-2221.6053549399994</v>
      </c>
      <c r="C69" s="11">
        <v>-2273.3126214500007</v>
      </c>
      <c r="D69" s="11">
        <v>-2497.8011754900008</v>
      </c>
      <c r="E69" s="11">
        <v>-397.26809559000026</v>
      </c>
      <c r="F69" s="12">
        <v>-2342.5055396099997</v>
      </c>
    </row>
    <row r="70" spans="1:6" ht="16.5" customHeight="1" x14ac:dyDescent="0.2">
      <c r="A70" s="13" t="s">
        <v>22</v>
      </c>
      <c r="B70" s="14">
        <f t="shared" ref="B70:F70" si="16">SUM(B71:B76)</f>
        <v>-9821.7356309999996</v>
      </c>
      <c r="C70" s="14">
        <f t="shared" si="16"/>
        <v>-10615.063230519991</v>
      </c>
      <c r="D70" s="14">
        <f t="shared" si="16"/>
        <v>-8971.3642396499963</v>
      </c>
      <c r="E70" s="14">
        <f t="shared" si="16"/>
        <v>-4194.7949367100009</v>
      </c>
      <c r="F70" s="15">
        <f t="shared" si="16"/>
        <v>-5423.1576376700013</v>
      </c>
    </row>
    <row r="71" spans="1:6" ht="14.1" customHeight="1" x14ac:dyDescent="0.2">
      <c r="A71" s="10" t="s">
        <v>23</v>
      </c>
      <c r="B71" s="11">
        <f t="shared" ref="B71:F76" si="17">SUM(B22+B50)</f>
        <v>508.16218300000037</v>
      </c>
      <c r="C71" s="11">
        <f t="shared" si="17"/>
        <v>291.72783600000184</v>
      </c>
      <c r="D71" s="11">
        <f t="shared" si="17"/>
        <v>405.57500400000208</v>
      </c>
      <c r="E71" s="11">
        <f t="shared" si="17"/>
        <v>709.69997100000001</v>
      </c>
      <c r="F71" s="12">
        <f t="shared" si="17"/>
        <v>229.53882599999997</v>
      </c>
    </row>
    <row r="72" spans="1:6" ht="14.1" customHeight="1" x14ac:dyDescent="0.2">
      <c r="A72" s="10" t="s">
        <v>24</v>
      </c>
      <c r="B72" s="11">
        <f t="shared" si="17"/>
        <v>0</v>
      </c>
      <c r="C72" s="11">
        <f t="shared" si="17"/>
        <v>0</v>
      </c>
      <c r="D72" s="11">
        <f t="shared" si="17"/>
        <v>0</v>
      </c>
      <c r="E72" s="11">
        <f t="shared" si="17"/>
        <v>0</v>
      </c>
      <c r="F72" s="12">
        <f t="shared" si="17"/>
        <v>0</v>
      </c>
    </row>
    <row r="73" spans="1:6" ht="14.1" customHeight="1" x14ac:dyDescent="0.2">
      <c r="A73" s="10" t="s">
        <v>25</v>
      </c>
      <c r="B73" s="11">
        <f t="shared" si="17"/>
        <v>0</v>
      </c>
      <c r="C73" s="11">
        <f t="shared" si="17"/>
        <v>0</v>
      </c>
      <c r="D73" s="11">
        <f t="shared" si="17"/>
        <v>0</v>
      </c>
      <c r="E73" s="11">
        <f t="shared" si="17"/>
        <v>0</v>
      </c>
      <c r="F73" s="12">
        <f t="shared" si="17"/>
        <v>0</v>
      </c>
    </row>
    <row r="74" spans="1:6" ht="14.1" customHeight="1" x14ac:dyDescent="0.2">
      <c r="A74" s="10" t="s">
        <v>26</v>
      </c>
      <c r="B74" s="11">
        <f t="shared" si="17"/>
        <v>0</v>
      </c>
      <c r="C74" s="11">
        <f t="shared" si="17"/>
        <v>0</v>
      </c>
      <c r="D74" s="11">
        <f t="shared" si="17"/>
        <v>0</v>
      </c>
      <c r="E74" s="11">
        <f t="shared" si="17"/>
        <v>0</v>
      </c>
      <c r="F74" s="12">
        <f t="shared" si="17"/>
        <v>0</v>
      </c>
    </row>
    <row r="75" spans="1:6" ht="14.1" customHeight="1" x14ac:dyDescent="0.2">
      <c r="A75" s="10" t="s">
        <v>27</v>
      </c>
      <c r="B75" s="11">
        <f t="shared" si="17"/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2">
        <f t="shared" si="17"/>
        <v>0</v>
      </c>
    </row>
    <row r="76" spans="1:6" ht="14.1" customHeight="1" x14ac:dyDescent="0.2">
      <c r="A76" s="10" t="s">
        <v>28</v>
      </c>
      <c r="B76" s="11">
        <f t="shared" si="17"/>
        <v>-10329.897814</v>
      </c>
      <c r="C76" s="11">
        <f t="shared" si="17"/>
        <v>-10906.791066519992</v>
      </c>
      <c r="D76" s="11">
        <f t="shared" si="17"/>
        <v>-9376.9392436499984</v>
      </c>
      <c r="E76" s="11">
        <f t="shared" si="17"/>
        <v>-4904.4949077100009</v>
      </c>
      <c r="F76" s="12">
        <f t="shared" si="17"/>
        <v>-5652.6964636700013</v>
      </c>
    </row>
    <row r="77" spans="1:6" ht="16.5" customHeight="1" x14ac:dyDescent="0.2">
      <c r="A77" s="13" t="s">
        <v>29</v>
      </c>
      <c r="B77" s="14">
        <f t="shared" ref="B77:F77" si="18">SUM(B78:B83)</f>
        <v>9296.7881749100015</v>
      </c>
      <c r="C77" s="14">
        <f t="shared" si="18"/>
        <v>9040.3150490099979</v>
      </c>
      <c r="D77" s="14">
        <f t="shared" si="18"/>
        <v>9380.809090040002</v>
      </c>
      <c r="E77" s="14">
        <f t="shared" si="18"/>
        <v>5909.0804574299982</v>
      </c>
      <c r="F77" s="15">
        <f t="shared" si="18"/>
        <v>8025.22181361</v>
      </c>
    </row>
    <row r="78" spans="1:6" ht="14.1" customHeight="1" x14ac:dyDescent="0.2">
      <c r="A78" s="10" t="s">
        <v>23</v>
      </c>
      <c r="B78" s="11">
        <f t="shared" ref="B78:F83" si="19">SUM(B29+B57)</f>
        <v>-304.64140370000001</v>
      </c>
      <c r="C78" s="11">
        <f t="shared" si="19"/>
        <v>-682.32553886000005</v>
      </c>
      <c r="D78" s="11">
        <f t="shared" si="19"/>
        <v>-536.4679964799999</v>
      </c>
      <c r="E78" s="11">
        <f t="shared" si="19"/>
        <v>-630.79117588999998</v>
      </c>
      <c r="F78" s="12">
        <f t="shared" si="19"/>
        <v>-613.3734377799999</v>
      </c>
    </row>
    <row r="79" spans="1:6" ht="14.1" customHeight="1" x14ac:dyDescent="0.2">
      <c r="A79" s="10" t="s">
        <v>24</v>
      </c>
      <c r="B79" s="11">
        <f t="shared" si="19"/>
        <v>-8.2258095000000253</v>
      </c>
      <c r="C79" s="11">
        <f t="shared" si="19"/>
        <v>46.754040400000008</v>
      </c>
      <c r="D79" s="11">
        <f t="shared" si="19"/>
        <v>17.483697090000003</v>
      </c>
      <c r="E79" s="11">
        <f t="shared" si="19"/>
        <v>21.222118189999996</v>
      </c>
      <c r="F79" s="12">
        <f t="shared" si="19"/>
        <v>42.223184720000013</v>
      </c>
    </row>
    <row r="80" spans="1:6" ht="14.1" customHeight="1" x14ac:dyDescent="0.2">
      <c r="A80" s="10" t="s">
        <v>25</v>
      </c>
      <c r="B80" s="11">
        <f t="shared" si="19"/>
        <v>30.62434233999997</v>
      </c>
      <c r="C80" s="11">
        <f t="shared" si="19"/>
        <v>50.7383022</v>
      </c>
      <c r="D80" s="11">
        <f t="shared" si="19"/>
        <v>46.72536625</v>
      </c>
      <c r="E80" s="11">
        <f t="shared" si="19"/>
        <v>35.578317679999998</v>
      </c>
      <c r="F80" s="12">
        <f t="shared" si="19"/>
        <v>54.21342357999999</v>
      </c>
    </row>
    <row r="81" spans="1:6" ht="14.1" customHeight="1" x14ac:dyDescent="0.2">
      <c r="A81" s="10" t="s">
        <v>26</v>
      </c>
      <c r="B81" s="11">
        <f t="shared" si="19"/>
        <v>2796.4639999999999</v>
      </c>
      <c r="C81" s="11">
        <f t="shared" si="19"/>
        <v>2994.0450000000001</v>
      </c>
      <c r="D81" s="11">
        <f t="shared" si="19"/>
        <v>3173.915</v>
      </c>
      <c r="E81" s="11">
        <f t="shared" si="19"/>
        <v>3430.848</v>
      </c>
      <c r="F81" s="12">
        <f t="shared" si="19"/>
        <v>3981.7909999999997</v>
      </c>
    </row>
    <row r="82" spans="1:6" ht="14.1" customHeight="1" x14ac:dyDescent="0.2">
      <c r="A82" s="10" t="s">
        <v>27</v>
      </c>
      <c r="B82" s="11">
        <f t="shared" si="19"/>
        <v>-21.738050000000001</v>
      </c>
      <c r="C82" s="11">
        <f t="shared" si="19"/>
        <v>-12.122605629999999</v>
      </c>
      <c r="D82" s="11">
        <f t="shared" si="19"/>
        <v>-17.46554355</v>
      </c>
      <c r="E82" s="11">
        <f t="shared" si="19"/>
        <v>-26.0168</v>
      </c>
      <c r="F82" s="12">
        <f t="shared" si="19"/>
        <v>-62.206800000000001</v>
      </c>
    </row>
    <row r="83" spans="1:6" ht="14.1" customHeight="1" x14ac:dyDescent="0.2">
      <c r="A83" s="10" t="s">
        <v>28</v>
      </c>
      <c r="B83" s="11">
        <f t="shared" si="19"/>
        <v>6804.3050957700016</v>
      </c>
      <c r="C83" s="11">
        <f t="shared" si="19"/>
        <v>6643.2258508999976</v>
      </c>
      <c r="D83" s="11">
        <f t="shared" si="19"/>
        <v>6696.6185667300015</v>
      </c>
      <c r="E83" s="11">
        <f t="shared" si="19"/>
        <v>3078.2399974499976</v>
      </c>
      <c r="F83" s="12">
        <f t="shared" si="19"/>
        <v>4622.5744430899995</v>
      </c>
    </row>
    <row r="84" spans="1:6" ht="16.5" customHeight="1" x14ac:dyDescent="0.2">
      <c r="A84" s="13" t="s">
        <v>30</v>
      </c>
      <c r="B84" s="14">
        <f t="shared" ref="B84:F84" si="20">SUM(B85:B90)</f>
        <v>-3096.1086271299991</v>
      </c>
      <c r="C84" s="14">
        <f t="shared" si="20"/>
        <v>-3525.4889635200007</v>
      </c>
      <c r="D84" s="14">
        <f t="shared" si="20"/>
        <v>-4227.4870082300004</v>
      </c>
      <c r="E84" s="14">
        <f t="shared" si="20"/>
        <v>-1938.8576922300001</v>
      </c>
      <c r="F84" s="15">
        <f t="shared" si="20"/>
        <v>-4834.4643948600005</v>
      </c>
    </row>
    <row r="85" spans="1:6" ht="14.1" customHeight="1" x14ac:dyDescent="0.2">
      <c r="A85" s="10" t="s">
        <v>23</v>
      </c>
      <c r="B85" s="11">
        <f t="shared" ref="B85:F90" si="21">SUM(B36+B64)</f>
        <v>-222.65309999999999</v>
      </c>
      <c r="C85" s="11">
        <f t="shared" si="21"/>
        <v>-357.78137634999996</v>
      </c>
      <c r="D85" s="11">
        <f t="shared" si="21"/>
        <v>-381.61605252999999</v>
      </c>
      <c r="E85" s="11">
        <f t="shared" si="21"/>
        <v>-161.03290492999997</v>
      </c>
      <c r="F85" s="12">
        <f t="shared" si="21"/>
        <v>-756.11553096000011</v>
      </c>
    </row>
    <row r="86" spans="1:6" ht="14.1" customHeight="1" x14ac:dyDescent="0.2">
      <c r="A86" s="10" t="s">
        <v>24</v>
      </c>
      <c r="B86" s="11">
        <f t="shared" si="21"/>
        <v>-65.24152131999972</v>
      </c>
      <c r="C86" s="11">
        <f t="shared" si="21"/>
        <v>-216.03640466999991</v>
      </c>
      <c r="D86" s="11">
        <f t="shared" si="21"/>
        <v>-590.20687628000019</v>
      </c>
      <c r="E86" s="11">
        <f t="shared" si="21"/>
        <v>-448.83213941000008</v>
      </c>
      <c r="F86" s="12">
        <f t="shared" si="21"/>
        <v>-568.61845760999995</v>
      </c>
    </row>
    <row r="87" spans="1:6" ht="14.1" customHeight="1" x14ac:dyDescent="0.2">
      <c r="A87" s="10" t="s">
        <v>25</v>
      </c>
      <c r="B87" s="11">
        <f t="shared" si="21"/>
        <v>30.623937529999921</v>
      </c>
      <c r="C87" s="11">
        <f t="shared" si="21"/>
        <v>24.416541940000002</v>
      </c>
      <c r="D87" s="11">
        <f t="shared" si="21"/>
        <v>-25.092225009999765</v>
      </c>
      <c r="E87" s="11">
        <f t="shared" si="21"/>
        <v>25.494532889999959</v>
      </c>
      <c r="F87" s="12">
        <f t="shared" si="21"/>
        <v>-36.172417750000022</v>
      </c>
    </row>
    <row r="88" spans="1:6" ht="14.1" customHeight="1" x14ac:dyDescent="0.2">
      <c r="A88" s="10" t="s">
        <v>26</v>
      </c>
      <c r="B88" s="11">
        <f t="shared" si="21"/>
        <v>-65.6066</v>
      </c>
      <c r="C88" s="11">
        <f t="shared" si="21"/>
        <v>-34.568201929999987</v>
      </c>
      <c r="D88" s="11">
        <f t="shared" si="21"/>
        <v>3.019688869999996</v>
      </c>
      <c r="E88" s="11">
        <f t="shared" si="21"/>
        <v>-39.493000000000002</v>
      </c>
      <c r="F88" s="12">
        <f t="shared" si="21"/>
        <v>-49.538999999999994</v>
      </c>
    </row>
    <row r="89" spans="1:6" ht="14.1" customHeight="1" x14ac:dyDescent="0.2">
      <c r="A89" s="10" t="s">
        <v>27</v>
      </c>
      <c r="B89" s="11">
        <f t="shared" si="21"/>
        <v>-860.77137000000005</v>
      </c>
      <c r="C89" s="11">
        <f t="shared" si="21"/>
        <v>-930.91732461000004</v>
      </c>
      <c r="D89" s="11">
        <f t="shared" si="21"/>
        <v>-1022.3561999999999</v>
      </c>
      <c r="E89" s="11">
        <f t="shared" si="21"/>
        <v>-1127.5937000000001</v>
      </c>
      <c r="F89" s="12">
        <f t="shared" si="21"/>
        <v>-1246.4364</v>
      </c>
    </row>
    <row r="90" spans="1:6" ht="14.1" customHeight="1" x14ac:dyDescent="0.2">
      <c r="A90" s="10" t="s">
        <v>28</v>
      </c>
      <c r="B90" s="11">
        <f t="shared" si="21"/>
        <v>-1912.4599733399996</v>
      </c>
      <c r="C90" s="11">
        <f t="shared" si="21"/>
        <v>-2010.6021979000009</v>
      </c>
      <c r="D90" s="11">
        <f t="shared" si="21"/>
        <v>-2211.235343280001</v>
      </c>
      <c r="E90" s="11">
        <f t="shared" si="21"/>
        <v>-187.40048078000004</v>
      </c>
      <c r="F90" s="12">
        <f t="shared" si="21"/>
        <v>-2177.58258854</v>
      </c>
    </row>
    <row r="91" spans="1:6" ht="16.5" customHeight="1" x14ac:dyDescent="0.2">
      <c r="A91" s="13" t="s">
        <v>31</v>
      </c>
      <c r="B91" s="14">
        <f>SUM(B92:B97)</f>
        <v>-124.37950000000006</v>
      </c>
      <c r="C91" s="14">
        <f t="shared" ref="C91:F91" si="22">SUM(C92:C97)</f>
        <v>-205.73555700000003</v>
      </c>
      <c r="D91" s="14">
        <f t="shared" si="22"/>
        <v>-207.21798966999995</v>
      </c>
      <c r="E91" s="14">
        <f t="shared" si="22"/>
        <v>35.317922399999972</v>
      </c>
      <c r="F91" s="15">
        <f t="shared" si="22"/>
        <v>181.73374616999999</v>
      </c>
    </row>
    <row r="92" spans="1:6" ht="14.1" customHeight="1" x14ac:dyDescent="0.2">
      <c r="A92" s="10" t="s">
        <v>13</v>
      </c>
      <c r="B92" s="11">
        <v>0</v>
      </c>
      <c r="C92" s="11">
        <v>0</v>
      </c>
      <c r="D92" s="11">
        <v>0</v>
      </c>
      <c r="E92" s="11">
        <v>0</v>
      </c>
      <c r="F92" s="12">
        <v>0</v>
      </c>
    </row>
    <row r="93" spans="1:6" ht="14.1" customHeight="1" x14ac:dyDescent="0.2">
      <c r="A93" s="10" t="s">
        <v>14</v>
      </c>
      <c r="B93" s="11">
        <v>0</v>
      </c>
      <c r="C93" s="11">
        <v>0</v>
      </c>
      <c r="D93" s="11">
        <v>0</v>
      </c>
      <c r="E93" s="11">
        <v>0</v>
      </c>
      <c r="F93" s="12">
        <v>0</v>
      </c>
    </row>
    <row r="94" spans="1:6" ht="14.1" customHeight="1" x14ac:dyDescent="0.2">
      <c r="A94" s="10" t="s">
        <v>15</v>
      </c>
      <c r="B94" s="11">
        <v>0</v>
      </c>
      <c r="C94" s="11">
        <v>0</v>
      </c>
      <c r="D94" s="11">
        <v>0</v>
      </c>
      <c r="E94" s="11">
        <v>0</v>
      </c>
      <c r="F94" s="12">
        <v>0</v>
      </c>
    </row>
    <row r="95" spans="1:6" ht="14.1" customHeight="1" x14ac:dyDescent="0.2">
      <c r="A95" s="10" t="s">
        <v>16</v>
      </c>
      <c r="B95" s="11">
        <v>-23.624500000000001</v>
      </c>
      <c r="C95" s="11">
        <v>-25.548209999999997</v>
      </c>
      <c r="D95" s="11">
        <v>-18.114840000000001</v>
      </c>
      <c r="E95" s="11">
        <v>-26.546129999999998</v>
      </c>
      <c r="F95" s="12">
        <v>-21.89997</v>
      </c>
    </row>
    <row r="96" spans="1:6" ht="14.1" customHeight="1" x14ac:dyDescent="0.2">
      <c r="A96" s="10" t="s">
        <v>17</v>
      </c>
      <c r="B96" s="11">
        <v>0</v>
      </c>
      <c r="C96" s="11">
        <v>0</v>
      </c>
      <c r="D96" s="11">
        <v>0</v>
      </c>
      <c r="E96" s="11">
        <v>0</v>
      </c>
      <c r="F96" s="12">
        <v>0</v>
      </c>
    </row>
    <row r="97" spans="1:6" ht="14.1" customHeight="1" x14ac:dyDescent="0.2">
      <c r="A97" s="10" t="s">
        <v>18</v>
      </c>
      <c r="B97" s="11">
        <v>-100.75500000000007</v>
      </c>
      <c r="C97" s="11">
        <v>-180.18734700000005</v>
      </c>
      <c r="D97" s="11">
        <v>-189.10314966999994</v>
      </c>
      <c r="E97" s="11">
        <v>61.86405239999997</v>
      </c>
      <c r="F97" s="12">
        <v>203.63371616999999</v>
      </c>
    </row>
    <row r="98" spans="1:6" ht="18" customHeight="1" x14ac:dyDescent="0.2">
      <c r="A98" s="13" t="s">
        <v>32</v>
      </c>
      <c r="B98" s="14">
        <f t="shared" ref="B98:F98" si="23">SUM(B99:B104)</f>
        <v>6181.2261813499999</v>
      </c>
      <c r="C98" s="14">
        <f t="shared" si="23"/>
        <v>5486.8283984199998</v>
      </c>
      <c r="D98" s="14">
        <f t="shared" si="23"/>
        <v>2187.6102137699991</v>
      </c>
      <c r="E98" s="14">
        <f t="shared" si="23"/>
        <v>-571.23483399000042</v>
      </c>
      <c r="F98" s="16">
        <f t="shared" si="23"/>
        <v>1060.3200073499993</v>
      </c>
    </row>
    <row r="99" spans="1:6" ht="14.45" customHeight="1" x14ac:dyDescent="0.2">
      <c r="A99" s="10" t="s">
        <v>5</v>
      </c>
      <c r="B99" s="11">
        <f t="shared" ref="B99:F104" si="24">SUM(B106+B113)</f>
        <v>-211.36579498999981</v>
      </c>
      <c r="C99" s="11">
        <f t="shared" si="24"/>
        <v>-82.985723649999954</v>
      </c>
      <c r="D99" s="11">
        <f t="shared" si="24"/>
        <v>-762.19345187000022</v>
      </c>
      <c r="E99" s="11">
        <f t="shared" si="24"/>
        <v>-404.67609242000015</v>
      </c>
      <c r="F99" s="12">
        <f t="shared" si="24"/>
        <v>283.64261682000006</v>
      </c>
    </row>
    <row r="100" spans="1:6" ht="14.45" customHeight="1" x14ac:dyDescent="0.2">
      <c r="A100" s="10" t="s">
        <v>6</v>
      </c>
      <c r="B100" s="11">
        <f t="shared" si="24"/>
        <v>900.7202399099998</v>
      </c>
      <c r="C100" s="11">
        <f t="shared" si="24"/>
        <v>603.7821816899999</v>
      </c>
      <c r="D100" s="11">
        <f t="shared" si="24"/>
        <v>-934.43680071999984</v>
      </c>
      <c r="E100" s="11">
        <f t="shared" si="24"/>
        <v>-2295.6253519900001</v>
      </c>
      <c r="F100" s="12">
        <f t="shared" si="24"/>
        <v>-509.23688145999949</v>
      </c>
    </row>
    <row r="101" spans="1:6" ht="14.45" customHeight="1" x14ac:dyDescent="0.2">
      <c r="A101" s="10" t="s">
        <v>7</v>
      </c>
      <c r="B101" s="11">
        <f t="shared" si="24"/>
        <v>81.72304206000004</v>
      </c>
      <c r="C101" s="11">
        <f t="shared" si="24"/>
        <v>-59.138810299999818</v>
      </c>
      <c r="D101" s="11">
        <f t="shared" si="24"/>
        <v>141.26573002999953</v>
      </c>
      <c r="E101" s="11">
        <f t="shared" si="24"/>
        <v>2.3786826099990321</v>
      </c>
      <c r="F101" s="12">
        <f t="shared" si="24"/>
        <v>74.215906160000031</v>
      </c>
    </row>
    <row r="102" spans="1:6" ht="14.45" customHeight="1" x14ac:dyDescent="0.2">
      <c r="A102" s="10" t="s">
        <v>8</v>
      </c>
      <c r="B102" s="11">
        <f t="shared" si="24"/>
        <v>-107.08820000000003</v>
      </c>
      <c r="C102" s="11">
        <f t="shared" si="24"/>
        <v>-1007.8310565700001</v>
      </c>
      <c r="D102" s="11">
        <f t="shared" si="24"/>
        <v>-492.31681889999993</v>
      </c>
      <c r="E102" s="11">
        <f t="shared" si="24"/>
        <v>-394.27706260000014</v>
      </c>
      <c r="F102" s="12">
        <f t="shared" si="24"/>
        <v>-1357.9412967400001</v>
      </c>
    </row>
    <row r="103" spans="1:6" ht="14.45" customHeight="1" x14ac:dyDescent="0.2">
      <c r="A103" s="10" t="s">
        <v>9</v>
      </c>
      <c r="B103" s="11">
        <f t="shared" si="24"/>
        <v>1465.5645</v>
      </c>
      <c r="C103" s="11">
        <f t="shared" si="24"/>
        <v>2171.2215712000002</v>
      </c>
      <c r="D103" s="11">
        <f t="shared" si="24"/>
        <v>3642.6309999999999</v>
      </c>
      <c r="E103" s="11">
        <f t="shared" si="24"/>
        <v>6023.8726999999999</v>
      </c>
      <c r="F103" s="12">
        <f t="shared" si="24"/>
        <v>3064.2827049099997</v>
      </c>
    </row>
    <row r="104" spans="1:6" ht="14.45" customHeight="1" x14ac:dyDescent="0.2">
      <c r="A104" s="10" t="s">
        <v>10</v>
      </c>
      <c r="B104" s="11">
        <f t="shared" si="24"/>
        <v>4051.6723943699999</v>
      </c>
      <c r="C104" s="11">
        <f t="shared" si="24"/>
        <v>3861.7802360499995</v>
      </c>
      <c r="D104" s="11">
        <f t="shared" si="24"/>
        <v>592.66055522999989</v>
      </c>
      <c r="E104" s="11">
        <f t="shared" si="24"/>
        <v>-3502.9077095899988</v>
      </c>
      <c r="F104" s="12">
        <f t="shared" si="24"/>
        <v>-494.64304234000099</v>
      </c>
    </row>
    <row r="105" spans="1:6" ht="16.5" customHeight="1" x14ac:dyDescent="0.2">
      <c r="A105" s="13" t="s">
        <v>33</v>
      </c>
      <c r="B105" s="14">
        <f t="shared" ref="B105" si="25">SUM(B106:B111)</f>
        <v>25.209499999999998</v>
      </c>
      <c r="C105" s="14">
        <f t="shared" ref="C105:F105" si="26">SUM(C106:C111)</f>
        <v>22.65027804</v>
      </c>
      <c r="D105" s="14">
        <f t="shared" si="26"/>
        <v>22.118534930000003</v>
      </c>
      <c r="E105" s="14">
        <f t="shared" si="26"/>
        <v>11.094356999999999</v>
      </c>
      <c r="F105" s="15">
        <f t="shared" si="26"/>
        <v>4.3138000000000005</v>
      </c>
    </row>
    <row r="106" spans="1:6" ht="14.1" customHeight="1" x14ac:dyDescent="0.2">
      <c r="A106" s="10" t="s">
        <v>13</v>
      </c>
      <c r="B106" s="11">
        <v>0</v>
      </c>
      <c r="C106" s="11">
        <v>0</v>
      </c>
      <c r="D106" s="11">
        <v>0</v>
      </c>
      <c r="E106" s="11">
        <v>0</v>
      </c>
      <c r="F106" s="12">
        <v>0</v>
      </c>
    </row>
    <row r="107" spans="1:6" ht="14.1" customHeight="1" x14ac:dyDescent="0.2">
      <c r="A107" s="10" t="s">
        <v>14</v>
      </c>
      <c r="B107" s="11">
        <v>0</v>
      </c>
      <c r="C107" s="11">
        <v>0</v>
      </c>
      <c r="D107" s="11">
        <v>0</v>
      </c>
      <c r="E107" s="11">
        <v>0</v>
      </c>
      <c r="F107" s="12">
        <v>0</v>
      </c>
    </row>
    <row r="108" spans="1:6" ht="14.1" customHeight="1" x14ac:dyDescent="0.2">
      <c r="A108" s="10" t="s">
        <v>15</v>
      </c>
      <c r="B108" s="11">
        <v>0</v>
      </c>
      <c r="C108" s="11">
        <v>0</v>
      </c>
      <c r="D108" s="11">
        <v>0</v>
      </c>
      <c r="E108" s="11">
        <v>0</v>
      </c>
      <c r="F108" s="12">
        <v>0</v>
      </c>
    </row>
    <row r="109" spans="1:6" ht="14.1" customHeight="1" x14ac:dyDescent="0.2">
      <c r="A109" s="10" t="s">
        <v>16</v>
      </c>
      <c r="B109" s="11">
        <v>0</v>
      </c>
      <c r="C109" s="11">
        <v>0</v>
      </c>
      <c r="D109" s="11">
        <v>0</v>
      </c>
      <c r="E109" s="11">
        <v>0</v>
      </c>
      <c r="F109" s="12">
        <v>0</v>
      </c>
    </row>
    <row r="110" spans="1:6" ht="14.1" customHeight="1" x14ac:dyDescent="0.2">
      <c r="A110" s="10" t="s">
        <v>17</v>
      </c>
      <c r="B110" s="11">
        <v>0</v>
      </c>
      <c r="C110" s="11">
        <v>0</v>
      </c>
      <c r="D110" s="11">
        <v>0</v>
      </c>
      <c r="E110" s="11">
        <v>0</v>
      </c>
      <c r="F110" s="12">
        <v>0</v>
      </c>
    </row>
    <row r="111" spans="1:6" ht="14.1" customHeight="1" x14ac:dyDescent="0.2">
      <c r="A111" s="10" t="s">
        <v>18</v>
      </c>
      <c r="B111" s="11">
        <v>25.209499999999998</v>
      </c>
      <c r="C111" s="11">
        <v>22.65027804</v>
      </c>
      <c r="D111" s="11">
        <v>22.118534930000003</v>
      </c>
      <c r="E111" s="11">
        <v>11.094356999999999</v>
      </c>
      <c r="F111" s="12">
        <v>4.3138000000000005</v>
      </c>
    </row>
    <row r="112" spans="1:6" ht="20.100000000000001" customHeight="1" x14ac:dyDescent="0.2">
      <c r="A112" s="13" t="s">
        <v>34</v>
      </c>
      <c r="B112" s="14">
        <f t="shared" ref="B112:F112" si="27">SUM(B113:B118)</f>
        <v>6156.01668135</v>
      </c>
      <c r="C112" s="14">
        <f t="shared" si="27"/>
        <v>5464.1781203800001</v>
      </c>
      <c r="D112" s="14">
        <f t="shared" si="27"/>
        <v>2165.4916788399992</v>
      </c>
      <c r="E112" s="14">
        <f t="shared" si="27"/>
        <v>-582.32919099000037</v>
      </c>
      <c r="F112" s="15">
        <f t="shared" si="27"/>
        <v>1056.0062073499992</v>
      </c>
    </row>
    <row r="113" spans="1:6" ht="14.1" customHeight="1" x14ac:dyDescent="0.2">
      <c r="A113" s="10" t="s">
        <v>13</v>
      </c>
      <c r="B113" s="11">
        <f>SUM(B127+B134+B141+B148)</f>
        <v>-211.36579498999981</v>
      </c>
      <c r="C113" s="11">
        <f t="shared" ref="C113:F117" si="28">SUM(C127+C134+C141+C148)</f>
        <v>-82.985723649999954</v>
      </c>
      <c r="D113" s="11">
        <f t="shared" si="28"/>
        <v>-762.19345187000022</v>
      </c>
      <c r="E113" s="11">
        <f t="shared" si="28"/>
        <v>-404.67609242000015</v>
      </c>
      <c r="F113" s="12">
        <f t="shared" si="28"/>
        <v>283.64261682000006</v>
      </c>
    </row>
    <row r="114" spans="1:6" ht="14.1" customHeight="1" x14ac:dyDescent="0.2">
      <c r="A114" s="10" t="s">
        <v>14</v>
      </c>
      <c r="B114" s="11">
        <f>SUM(B128+B135+B142+B149)</f>
        <v>900.7202399099998</v>
      </c>
      <c r="C114" s="11">
        <f t="shared" si="28"/>
        <v>603.7821816899999</v>
      </c>
      <c r="D114" s="11">
        <f t="shared" si="28"/>
        <v>-934.43680071999984</v>
      </c>
      <c r="E114" s="11">
        <f t="shared" si="28"/>
        <v>-2295.6253519900001</v>
      </c>
      <c r="F114" s="12">
        <f t="shared" si="28"/>
        <v>-509.23688145999949</v>
      </c>
    </row>
    <row r="115" spans="1:6" ht="14.1" customHeight="1" x14ac:dyDescent="0.2">
      <c r="A115" s="10" t="s">
        <v>15</v>
      </c>
      <c r="B115" s="11">
        <f>SUM(B129+B136+B143+B150)</f>
        <v>81.72304206000004</v>
      </c>
      <c r="C115" s="11">
        <f t="shared" si="28"/>
        <v>-59.138810299999818</v>
      </c>
      <c r="D115" s="11">
        <f t="shared" si="28"/>
        <v>141.26573002999953</v>
      </c>
      <c r="E115" s="11">
        <f t="shared" si="28"/>
        <v>2.3786826099990321</v>
      </c>
      <c r="F115" s="12">
        <f t="shared" si="28"/>
        <v>74.215906160000031</v>
      </c>
    </row>
    <row r="116" spans="1:6" ht="14.1" customHeight="1" x14ac:dyDescent="0.2">
      <c r="A116" s="10" t="s">
        <v>16</v>
      </c>
      <c r="B116" s="11">
        <f>SUM(B130+B137+B144+B151)</f>
        <v>-107.08820000000003</v>
      </c>
      <c r="C116" s="11">
        <f t="shared" si="28"/>
        <v>-1007.8310565700001</v>
      </c>
      <c r="D116" s="11">
        <f t="shared" si="28"/>
        <v>-492.31681889999993</v>
      </c>
      <c r="E116" s="11">
        <f t="shared" si="28"/>
        <v>-394.27706260000014</v>
      </c>
      <c r="F116" s="12">
        <f t="shared" si="28"/>
        <v>-1357.9412967400001</v>
      </c>
    </row>
    <row r="117" spans="1:6" ht="14.1" customHeight="1" x14ac:dyDescent="0.2">
      <c r="A117" s="10" t="s">
        <v>17</v>
      </c>
      <c r="B117" s="11">
        <f>SUM(B131+B138+B145+B152)</f>
        <v>1465.5645</v>
      </c>
      <c r="C117" s="11">
        <f t="shared" si="28"/>
        <v>2171.2215712000002</v>
      </c>
      <c r="D117" s="11">
        <f t="shared" si="28"/>
        <v>3642.6309999999999</v>
      </c>
      <c r="E117" s="11">
        <f t="shared" si="28"/>
        <v>6023.8726999999999</v>
      </c>
      <c r="F117" s="12">
        <f t="shared" si="28"/>
        <v>3064.2827049099997</v>
      </c>
    </row>
    <row r="118" spans="1:6" ht="14.1" customHeight="1" x14ac:dyDescent="0.2">
      <c r="A118" s="10" t="s">
        <v>18</v>
      </c>
      <c r="B118" s="11">
        <f>SUM(B132+B139+B146+B153+B154)</f>
        <v>4026.46289437</v>
      </c>
      <c r="C118" s="11">
        <f t="shared" ref="C118:F118" si="29">SUM(C132+C139+C146+C153+C154)</f>
        <v>3839.1299580099994</v>
      </c>
      <c r="D118" s="11">
        <f t="shared" si="29"/>
        <v>570.54202029999988</v>
      </c>
      <c r="E118" s="11">
        <f t="shared" si="29"/>
        <v>-3514.0020665899988</v>
      </c>
      <c r="F118" s="12">
        <f t="shared" si="29"/>
        <v>-498.956842340001</v>
      </c>
    </row>
    <row r="119" spans="1:6" ht="20.100000000000001" customHeight="1" x14ac:dyDescent="0.2">
      <c r="A119" s="13" t="s">
        <v>35</v>
      </c>
      <c r="B119" s="14">
        <f t="shared" ref="B119:F125" si="30">SUM(B126+B133)</f>
        <v>4420.2191750499996</v>
      </c>
      <c r="C119" s="14">
        <f t="shared" si="30"/>
        <v>4570.1705540200001</v>
      </c>
      <c r="D119" s="14">
        <f t="shared" si="30"/>
        <v>3373.9071360500006</v>
      </c>
      <c r="E119" s="14">
        <f t="shared" si="30"/>
        <v>58.1753268800001</v>
      </c>
      <c r="F119" s="15">
        <f t="shared" si="30"/>
        <v>1629.3706410999998</v>
      </c>
    </row>
    <row r="120" spans="1:6" ht="14.1" customHeight="1" x14ac:dyDescent="0.2">
      <c r="A120" s="10" t="s">
        <v>36</v>
      </c>
      <c r="B120" s="11">
        <f t="shared" si="30"/>
        <v>346.49180000000007</v>
      </c>
      <c r="C120" s="11">
        <f t="shared" si="30"/>
        <v>482.13908013999998</v>
      </c>
      <c r="D120" s="11">
        <f t="shared" si="30"/>
        <v>551.8067417499999</v>
      </c>
      <c r="E120" s="11">
        <f t="shared" si="30"/>
        <v>-323.64424288000009</v>
      </c>
      <c r="F120" s="12">
        <f t="shared" si="30"/>
        <v>377.08924458000007</v>
      </c>
    </row>
    <row r="121" spans="1:6" ht="14.1" customHeight="1" x14ac:dyDescent="0.2">
      <c r="A121" s="10" t="s">
        <v>37</v>
      </c>
      <c r="B121" s="11">
        <f t="shared" si="30"/>
        <v>151.68660449000004</v>
      </c>
      <c r="C121" s="11">
        <f t="shared" si="30"/>
        <v>118.27130197</v>
      </c>
      <c r="D121" s="11">
        <f t="shared" si="30"/>
        <v>-106.32871460000007</v>
      </c>
      <c r="E121" s="11">
        <f t="shared" si="30"/>
        <v>542.57068184000013</v>
      </c>
      <c r="F121" s="12">
        <f t="shared" si="30"/>
        <v>180.59466211000003</v>
      </c>
    </row>
    <row r="122" spans="1:6" ht="14.1" customHeight="1" x14ac:dyDescent="0.2">
      <c r="A122" s="10" t="s">
        <v>38</v>
      </c>
      <c r="B122" s="11">
        <f t="shared" si="30"/>
        <v>227.56220748999999</v>
      </c>
      <c r="C122" s="11">
        <f t="shared" si="30"/>
        <v>236.15467927999998</v>
      </c>
      <c r="D122" s="11">
        <f t="shared" si="30"/>
        <v>296.87336737999993</v>
      </c>
      <c r="E122" s="11">
        <f t="shared" si="30"/>
        <v>-191.69277090999992</v>
      </c>
      <c r="F122" s="12">
        <f t="shared" si="30"/>
        <v>324.15400268000002</v>
      </c>
    </row>
    <row r="123" spans="1:6" ht="14.1" customHeight="1" x14ac:dyDescent="0.2">
      <c r="A123" s="10" t="s">
        <v>39</v>
      </c>
      <c r="B123" s="11">
        <f t="shared" si="30"/>
        <v>0</v>
      </c>
      <c r="C123" s="11">
        <f t="shared" si="30"/>
        <v>0</v>
      </c>
      <c r="D123" s="11">
        <f t="shared" si="30"/>
        <v>0</v>
      </c>
      <c r="E123" s="11">
        <f t="shared" si="30"/>
        <v>0</v>
      </c>
      <c r="F123" s="12">
        <f t="shared" si="30"/>
        <v>0</v>
      </c>
    </row>
    <row r="124" spans="1:6" ht="14.1" customHeight="1" x14ac:dyDescent="0.2">
      <c r="A124" s="10" t="s">
        <v>40</v>
      </c>
      <c r="B124" s="11">
        <f t="shared" si="30"/>
        <v>0</v>
      </c>
      <c r="C124" s="11">
        <f t="shared" si="30"/>
        <v>0</v>
      </c>
      <c r="D124" s="11">
        <f t="shared" si="30"/>
        <v>0</v>
      </c>
      <c r="E124" s="11">
        <f t="shared" si="30"/>
        <v>0</v>
      </c>
      <c r="F124" s="12">
        <f t="shared" si="30"/>
        <v>0</v>
      </c>
    </row>
    <row r="125" spans="1:6" ht="14.1" customHeight="1" x14ac:dyDescent="0.2">
      <c r="A125" s="10" t="s">
        <v>41</v>
      </c>
      <c r="B125" s="11">
        <f t="shared" si="30"/>
        <v>3694.4785630699998</v>
      </c>
      <c r="C125" s="11">
        <f t="shared" si="30"/>
        <v>3733.6054926299998</v>
      </c>
      <c r="D125" s="11">
        <f t="shared" si="30"/>
        <v>2631.555741520001</v>
      </c>
      <c r="E125" s="11">
        <f t="shared" si="30"/>
        <v>30.941658830000037</v>
      </c>
      <c r="F125" s="12">
        <f t="shared" si="30"/>
        <v>747.5327317299998</v>
      </c>
    </row>
    <row r="126" spans="1:6" ht="20.100000000000001" customHeight="1" x14ac:dyDescent="0.2">
      <c r="A126" s="13" t="s">
        <v>42</v>
      </c>
      <c r="B126" s="14">
        <f t="shared" ref="B126" si="31">SUM(B127:B132)</f>
        <v>138.37980241999995</v>
      </c>
      <c r="C126" s="14">
        <f t="shared" ref="C126:F126" si="32">SUM(C127:C132)</f>
        <v>-180.33292263999999</v>
      </c>
      <c r="D126" s="14">
        <f t="shared" si="32"/>
        <v>-547.07688589000009</v>
      </c>
      <c r="E126" s="14">
        <f t="shared" si="32"/>
        <v>-91.774961449999822</v>
      </c>
      <c r="F126" s="15">
        <f t="shared" si="32"/>
        <v>-297.58047123</v>
      </c>
    </row>
    <row r="127" spans="1:6" ht="14.1" customHeight="1" x14ac:dyDescent="0.2">
      <c r="A127" s="10" t="s">
        <v>43</v>
      </c>
      <c r="B127" s="11">
        <v>-8.9308999999999994</v>
      </c>
      <c r="C127" s="11">
        <v>-51.306795569999998</v>
      </c>
      <c r="D127" s="11">
        <v>13.418729000000006</v>
      </c>
      <c r="E127" s="11">
        <v>-19.061631000000002</v>
      </c>
      <c r="F127" s="12">
        <v>-15.016874</v>
      </c>
    </row>
    <row r="128" spans="1:6" ht="14.1" customHeight="1" x14ac:dyDescent="0.2">
      <c r="A128" s="10" t="s">
        <v>44</v>
      </c>
      <c r="B128" s="11">
        <v>-256.31452201000002</v>
      </c>
      <c r="C128" s="11">
        <v>-104.30990621000001</v>
      </c>
      <c r="D128" s="11">
        <v>-416.62964929000003</v>
      </c>
      <c r="E128" s="11">
        <v>343.04778457000009</v>
      </c>
      <c r="F128" s="12">
        <v>-177.06434224</v>
      </c>
    </row>
    <row r="129" spans="1:6" ht="14.1" customHeight="1" x14ac:dyDescent="0.2">
      <c r="A129" s="10" t="s">
        <v>45</v>
      </c>
      <c r="B129" s="11">
        <v>389.12492442999996</v>
      </c>
      <c r="C129" s="11">
        <v>-2.5428328599999999</v>
      </c>
      <c r="D129" s="11">
        <v>-11.603445919999999</v>
      </c>
      <c r="E129" s="11">
        <v>-313.92769265999993</v>
      </c>
      <c r="F129" s="12">
        <v>-4.0874616299999991</v>
      </c>
    </row>
    <row r="130" spans="1:6" ht="14.1" customHeight="1" x14ac:dyDescent="0.2">
      <c r="A130" s="10" t="s">
        <v>46</v>
      </c>
      <c r="B130" s="11">
        <v>0</v>
      </c>
      <c r="C130" s="11">
        <v>0</v>
      </c>
      <c r="D130" s="11">
        <v>0</v>
      </c>
      <c r="E130" s="11">
        <v>0</v>
      </c>
      <c r="F130" s="12">
        <v>0</v>
      </c>
    </row>
    <row r="131" spans="1:6" ht="14.1" customHeight="1" x14ac:dyDescent="0.2">
      <c r="A131" s="10" t="s">
        <v>47</v>
      </c>
      <c r="B131" s="11">
        <v>0</v>
      </c>
      <c r="C131" s="11">
        <v>0</v>
      </c>
      <c r="D131" s="11">
        <v>0</v>
      </c>
      <c r="E131" s="11">
        <v>0</v>
      </c>
      <c r="F131" s="12">
        <v>0</v>
      </c>
    </row>
    <row r="132" spans="1:6" ht="14.1" customHeight="1" x14ac:dyDescent="0.2">
      <c r="A132" s="10" t="s">
        <v>48</v>
      </c>
      <c r="B132" s="11">
        <v>14.500299999999998</v>
      </c>
      <c r="C132" s="11">
        <v>-22.173387999999999</v>
      </c>
      <c r="D132" s="11">
        <v>-132.26251968000003</v>
      </c>
      <c r="E132" s="11">
        <v>-101.83342236</v>
      </c>
      <c r="F132" s="12">
        <v>-101.41179336</v>
      </c>
    </row>
    <row r="133" spans="1:6" ht="20.100000000000001" customHeight="1" x14ac:dyDescent="0.2">
      <c r="A133" s="13" t="s">
        <v>49</v>
      </c>
      <c r="B133" s="14">
        <f t="shared" ref="B133:F133" si="33">SUM(B134:B139)</f>
        <v>4281.8393726300001</v>
      </c>
      <c r="C133" s="14">
        <f t="shared" si="33"/>
        <v>4750.5034766600002</v>
      </c>
      <c r="D133" s="14">
        <f t="shared" si="33"/>
        <v>3920.9840219400007</v>
      </c>
      <c r="E133" s="14">
        <f t="shared" si="33"/>
        <v>149.95028832999992</v>
      </c>
      <c r="F133" s="16">
        <f t="shared" si="33"/>
        <v>1926.9511123299999</v>
      </c>
    </row>
    <row r="134" spans="1:6" ht="14.1" customHeight="1" x14ac:dyDescent="0.2">
      <c r="A134" s="10" t="s">
        <v>43</v>
      </c>
      <c r="B134" s="11">
        <v>355.42270000000008</v>
      </c>
      <c r="C134" s="11">
        <v>533.44587571</v>
      </c>
      <c r="D134" s="11">
        <v>538.38801274999992</v>
      </c>
      <c r="E134" s="11">
        <v>-304.58261188000012</v>
      </c>
      <c r="F134" s="17">
        <v>392.10611858000004</v>
      </c>
    </row>
    <row r="135" spans="1:6" ht="14.1" customHeight="1" x14ac:dyDescent="0.2">
      <c r="A135" s="10" t="s">
        <v>44</v>
      </c>
      <c r="B135" s="11">
        <v>408.00112650000005</v>
      </c>
      <c r="C135" s="11">
        <v>222.58120818</v>
      </c>
      <c r="D135" s="11">
        <v>310.30093468999996</v>
      </c>
      <c r="E135" s="11">
        <v>199.52289726999999</v>
      </c>
      <c r="F135" s="17">
        <v>357.65900435000003</v>
      </c>
    </row>
    <row r="136" spans="1:6" ht="14.1" customHeight="1" x14ac:dyDescent="0.2">
      <c r="A136" s="10" t="s">
        <v>45</v>
      </c>
      <c r="B136" s="11">
        <v>-161.56271693999997</v>
      </c>
      <c r="C136" s="11">
        <v>238.69751213999999</v>
      </c>
      <c r="D136" s="11">
        <v>308.47681329999995</v>
      </c>
      <c r="E136" s="11">
        <v>122.23492175000001</v>
      </c>
      <c r="F136" s="17">
        <v>328.24146431000003</v>
      </c>
    </row>
    <row r="137" spans="1:6" ht="14.1" customHeight="1" x14ac:dyDescent="0.2">
      <c r="A137" s="10" t="s">
        <v>46</v>
      </c>
      <c r="B137" s="11">
        <v>0</v>
      </c>
      <c r="C137" s="11">
        <v>0</v>
      </c>
      <c r="D137" s="11">
        <v>0</v>
      </c>
      <c r="E137" s="11">
        <v>0</v>
      </c>
      <c r="F137" s="17">
        <v>0</v>
      </c>
    </row>
    <row r="138" spans="1:6" ht="14.1" customHeight="1" x14ac:dyDescent="0.2">
      <c r="A138" s="10" t="s">
        <v>47</v>
      </c>
      <c r="B138" s="11">
        <v>0</v>
      </c>
      <c r="C138" s="11">
        <v>0</v>
      </c>
      <c r="D138" s="11">
        <v>0</v>
      </c>
      <c r="E138" s="11">
        <v>0</v>
      </c>
      <c r="F138" s="17">
        <v>0</v>
      </c>
    </row>
    <row r="139" spans="1:6" ht="14.1" customHeight="1" x14ac:dyDescent="0.2">
      <c r="A139" s="10" t="s">
        <v>48</v>
      </c>
      <c r="B139" s="11">
        <v>3679.9782630699997</v>
      </c>
      <c r="C139" s="11">
        <v>3755.77888063</v>
      </c>
      <c r="D139" s="11">
        <v>2763.818261200001</v>
      </c>
      <c r="E139" s="11">
        <v>132.77508119000004</v>
      </c>
      <c r="F139" s="17">
        <v>848.94452508999984</v>
      </c>
    </row>
    <row r="140" spans="1:6" ht="20.100000000000001" customHeight="1" x14ac:dyDescent="0.2">
      <c r="A140" s="13" t="s">
        <v>50</v>
      </c>
      <c r="B140" s="14">
        <f t="shared" ref="B140:F140" si="34">SUM(B141:B146)</f>
        <v>1207.5610284699999</v>
      </c>
      <c r="C140" s="14">
        <f t="shared" si="34"/>
        <v>516.24740460000021</v>
      </c>
      <c r="D140" s="14">
        <f t="shared" si="34"/>
        <v>3404.0049457399996</v>
      </c>
      <c r="E140" s="14">
        <f t="shared" si="34"/>
        <v>1969.31689581</v>
      </c>
      <c r="F140" s="16">
        <f t="shared" si="34"/>
        <v>-3725.5533010800009</v>
      </c>
    </row>
    <row r="141" spans="1:6" ht="14.1" customHeight="1" x14ac:dyDescent="0.2">
      <c r="A141" s="10" t="s">
        <v>36</v>
      </c>
      <c r="B141" s="11">
        <v>-5.1705949899999997</v>
      </c>
      <c r="C141" s="11">
        <v>-13.51816326</v>
      </c>
      <c r="D141" s="11">
        <v>4.4505229999999996</v>
      </c>
      <c r="E141" s="11">
        <v>-31.599820000000001</v>
      </c>
      <c r="F141" s="17">
        <v>1.8644000000000001E-2</v>
      </c>
    </row>
    <row r="142" spans="1:6" ht="14.1" customHeight="1" x14ac:dyDescent="0.2">
      <c r="A142" s="10" t="s">
        <v>37</v>
      </c>
      <c r="B142" s="11">
        <v>-161.69016092000004</v>
      </c>
      <c r="C142" s="11">
        <v>-242.7147283999999</v>
      </c>
      <c r="D142" s="11">
        <v>783.27817329000004</v>
      </c>
      <c r="E142" s="11">
        <v>-1279.93239417</v>
      </c>
      <c r="F142" s="17">
        <v>-1621.7316688399999</v>
      </c>
    </row>
    <row r="143" spans="1:6" ht="14.1" customHeight="1" x14ac:dyDescent="0.2">
      <c r="A143" s="10" t="s">
        <v>38</v>
      </c>
      <c r="B143" s="11">
        <v>-127.16291537999994</v>
      </c>
      <c r="C143" s="11">
        <v>-143.42508014999987</v>
      </c>
      <c r="D143" s="11">
        <v>-1537.7239241700004</v>
      </c>
      <c r="E143" s="11">
        <v>-1319.7301260499999</v>
      </c>
      <c r="F143" s="17">
        <v>-1750.62580063</v>
      </c>
    </row>
    <row r="144" spans="1:6" ht="14.1" customHeight="1" x14ac:dyDescent="0.2">
      <c r="A144" s="10" t="s">
        <v>39</v>
      </c>
      <c r="B144" s="11">
        <v>327.44219999999996</v>
      </c>
      <c r="C144" s="11">
        <v>-1023.8188695700001</v>
      </c>
      <c r="D144" s="11">
        <v>-112.21985688999999</v>
      </c>
      <c r="E144" s="11">
        <v>702.35010993999981</v>
      </c>
      <c r="F144" s="17">
        <v>-1605.5966284000001</v>
      </c>
    </row>
    <row r="145" spans="1:8" ht="14.1" customHeight="1" x14ac:dyDescent="0.2">
      <c r="A145" s="10" t="s">
        <v>40</v>
      </c>
      <c r="B145" s="11">
        <v>1076.807</v>
      </c>
      <c r="C145" s="11">
        <v>1750</v>
      </c>
      <c r="D145" s="11">
        <v>3300</v>
      </c>
      <c r="E145" s="11">
        <v>4564.7669999999998</v>
      </c>
      <c r="F145" s="17">
        <v>2393.7216049099998</v>
      </c>
    </row>
    <row r="146" spans="1:8" ht="14.1" customHeight="1" x14ac:dyDescent="0.2">
      <c r="A146" s="10" t="s">
        <v>41</v>
      </c>
      <c r="B146" s="11">
        <v>97.335499760000005</v>
      </c>
      <c r="C146" s="11">
        <v>189.72424597999998</v>
      </c>
      <c r="D146" s="11">
        <v>966.22003051000002</v>
      </c>
      <c r="E146" s="11">
        <v>-666.53787391000003</v>
      </c>
      <c r="F146" s="17">
        <v>-1141.3394521200007</v>
      </c>
    </row>
    <row r="147" spans="1:8" ht="20.100000000000001" customHeight="1" x14ac:dyDescent="0.2">
      <c r="A147" s="13" t="s">
        <v>51</v>
      </c>
      <c r="B147" s="14">
        <f t="shared" ref="B147:F147" si="35">SUM(B148:B153)</f>
        <v>-442.87275517000012</v>
      </c>
      <c r="C147" s="14">
        <f t="shared" si="35"/>
        <v>-254.87939588000017</v>
      </c>
      <c r="D147" s="14">
        <f t="shared" si="35"/>
        <v>-3385.6337436700014</v>
      </c>
      <c r="E147" s="14">
        <f t="shared" si="35"/>
        <v>2935.5651081799997</v>
      </c>
      <c r="F147" s="16">
        <f t="shared" si="35"/>
        <v>2065.0573152600005</v>
      </c>
    </row>
    <row r="148" spans="1:8" ht="14.1" customHeight="1" x14ac:dyDescent="0.2">
      <c r="A148" s="10" t="s">
        <v>36</v>
      </c>
      <c r="B148" s="11">
        <v>-552.6869999999999</v>
      </c>
      <c r="C148" s="11">
        <v>-551.60664052999994</v>
      </c>
      <c r="D148" s="11">
        <v>-1318.4507166200001</v>
      </c>
      <c r="E148" s="11">
        <v>-49.432029540000016</v>
      </c>
      <c r="F148" s="12">
        <v>-93.465271760000007</v>
      </c>
    </row>
    <row r="149" spans="1:8" ht="14.1" customHeight="1" x14ac:dyDescent="0.2">
      <c r="A149" s="10" t="s">
        <v>37</v>
      </c>
      <c r="B149" s="11">
        <v>910.72379633999981</v>
      </c>
      <c r="C149" s="11">
        <v>728.22560811999983</v>
      </c>
      <c r="D149" s="11">
        <v>-1611.3862594099999</v>
      </c>
      <c r="E149" s="11">
        <v>-1558.2636396600003</v>
      </c>
      <c r="F149" s="12">
        <v>931.90012527000044</v>
      </c>
    </row>
    <row r="150" spans="1:8" ht="14.1" customHeight="1" x14ac:dyDescent="0.2">
      <c r="A150" s="10" t="s">
        <v>38</v>
      </c>
      <c r="B150" s="11">
        <v>-18.67625005</v>
      </c>
      <c r="C150" s="11">
        <v>-151.86840942999993</v>
      </c>
      <c r="D150" s="11">
        <v>1382.1162868199999</v>
      </c>
      <c r="E150" s="11">
        <v>1513.8015795699989</v>
      </c>
      <c r="F150" s="12">
        <v>1500.6877041099999</v>
      </c>
    </row>
    <row r="151" spans="1:8" ht="14.1" customHeight="1" x14ac:dyDescent="0.2">
      <c r="A151" s="10" t="s">
        <v>39</v>
      </c>
      <c r="B151" s="11">
        <v>-434.53039999999999</v>
      </c>
      <c r="C151" s="11">
        <v>15.987813000000017</v>
      </c>
      <c r="D151" s="11">
        <v>-380.09696200999997</v>
      </c>
      <c r="E151" s="11">
        <v>-1096.6271725399999</v>
      </c>
      <c r="F151" s="12">
        <v>247.65533166</v>
      </c>
    </row>
    <row r="152" spans="1:8" ht="14.1" customHeight="1" x14ac:dyDescent="0.2">
      <c r="A152" s="10" t="s">
        <v>40</v>
      </c>
      <c r="B152" s="11">
        <v>388.75749999999994</v>
      </c>
      <c r="C152" s="11">
        <v>421.22157120000003</v>
      </c>
      <c r="D152" s="11">
        <v>342.63100000000003</v>
      </c>
      <c r="E152" s="11">
        <v>1459.1057000000003</v>
      </c>
      <c r="F152" s="12">
        <v>670.56110000000001</v>
      </c>
    </row>
    <row r="153" spans="1:8" ht="14.1" customHeight="1" x14ac:dyDescent="0.2">
      <c r="A153" s="10" t="s">
        <v>41</v>
      </c>
      <c r="B153" s="11">
        <v>-736.46040145999996</v>
      </c>
      <c r="C153" s="11">
        <v>-716.83933824000019</v>
      </c>
      <c r="D153" s="11">
        <v>-1800.447092450001</v>
      </c>
      <c r="E153" s="11">
        <v>2666.9806703500008</v>
      </c>
      <c r="F153" s="12">
        <v>-1192.2816740200001</v>
      </c>
    </row>
    <row r="154" spans="1:8" ht="20.100000000000001" customHeight="1" x14ac:dyDescent="0.2">
      <c r="A154" s="13" t="s">
        <v>52</v>
      </c>
      <c r="B154" s="14">
        <v>971.10923300000002</v>
      </c>
      <c r="C154" s="14">
        <v>632.63955764000002</v>
      </c>
      <c r="D154" s="14">
        <v>-1226.7866592800001</v>
      </c>
      <c r="E154" s="14">
        <v>-5545.3865218599994</v>
      </c>
      <c r="F154" s="15">
        <v>1087.13155207</v>
      </c>
    </row>
    <row r="155" spans="1:8" ht="24.95" customHeight="1" x14ac:dyDescent="0.2">
      <c r="A155" s="18" t="s">
        <v>53</v>
      </c>
      <c r="B155" s="19">
        <f>SUM(-B7-B98)</f>
        <v>-2435.7905981300055</v>
      </c>
      <c r="C155" s="19">
        <f t="shared" ref="C155:F155" si="36">SUM(-C7-C98)</f>
        <v>-180.85569639000551</v>
      </c>
      <c r="D155" s="19">
        <f t="shared" si="36"/>
        <v>1837.6499337399964</v>
      </c>
      <c r="E155" s="19">
        <f t="shared" si="36"/>
        <v>760.48908310000456</v>
      </c>
      <c r="F155" s="20">
        <f t="shared" si="36"/>
        <v>990.34646540000313</v>
      </c>
    </row>
    <row r="156" spans="1:8" ht="9.9499999999999993" customHeight="1" x14ac:dyDescent="0.2"/>
    <row r="157" spans="1:8" ht="12.75" customHeight="1" x14ac:dyDescent="0.2">
      <c r="A157" s="6" t="s">
        <v>55</v>
      </c>
    </row>
    <row r="158" spans="1:8" x14ac:dyDescent="0.2">
      <c r="A158" s="6" t="s">
        <v>60</v>
      </c>
      <c r="H158" s="21"/>
    </row>
    <row r="159" spans="1:8" x14ac:dyDescent="0.2">
      <c r="A159" s="6" t="s">
        <v>1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B147:F1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</vt:lpstr>
      <vt:lpstr>'3'!Área_de_impresión</vt:lpstr>
      <vt:lpstr>'3'!Títulos_a_imprimir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2021-12-15T21:21:24Z</cp:lastPrinted>
  <dcterms:created xsi:type="dcterms:W3CDTF">2018-06-20T19:05:26Z</dcterms:created>
  <dcterms:modified xsi:type="dcterms:W3CDTF">2023-04-18T20:35:16Z</dcterms:modified>
</cp:coreProperties>
</file>